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681CCFC9-9E1E-4A35-BBDB-59184F64A668}" xr6:coauthVersionLast="47" xr6:coauthVersionMax="47" xr10:uidLastSave="{00000000-0000-0000-0000-000000000000}"/>
  <bookViews>
    <workbookView xWindow="-55785" yWindow="-292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" l="1"/>
  <c r="AC56" i="1" s="1"/>
  <c r="AA56" i="1"/>
  <c r="AB55" i="1"/>
  <c r="AC55" i="1" s="1"/>
  <c r="AA55" i="1"/>
  <c r="AC54" i="1"/>
  <c r="AB54" i="1"/>
  <c r="AA54" i="1"/>
  <c r="AB51" i="1"/>
  <c r="AC51" i="1" s="1"/>
  <c r="AA51" i="1"/>
  <c r="AB50" i="1"/>
  <c r="AC50" i="1" s="1"/>
  <c r="AA50" i="1"/>
  <c r="AA52" i="1" s="1"/>
  <c r="AA57" i="1" s="1"/>
  <c r="AB49" i="1"/>
  <c r="AC49" i="1" s="1"/>
  <c r="AA49" i="1"/>
  <c r="AB48" i="1"/>
  <c r="AB52" i="1" s="1"/>
  <c r="AA48" i="1"/>
  <c r="AC43" i="1"/>
  <c r="AB43" i="1"/>
  <c r="AA43" i="1"/>
  <c r="AC42" i="1"/>
  <c r="AB42" i="1"/>
  <c r="AA42" i="1"/>
  <c r="AB41" i="1"/>
  <c r="AC41" i="1" s="1"/>
  <c r="AA41" i="1"/>
  <c r="AA39" i="1"/>
  <c r="AA44" i="1" s="1"/>
  <c r="AB38" i="1"/>
  <c r="AC38" i="1" s="1"/>
  <c r="AA38" i="1"/>
  <c r="AB37" i="1"/>
  <c r="AC37" i="1" s="1"/>
  <c r="AA37" i="1"/>
  <c r="AB36" i="1"/>
  <c r="AC36" i="1" s="1"/>
  <c r="AA36" i="1"/>
  <c r="AB35" i="1"/>
  <c r="AC35" i="1" s="1"/>
  <c r="AA35" i="1"/>
  <c r="AC52" i="1" l="1"/>
  <c r="AB57" i="1"/>
  <c r="AC57" i="1" s="1"/>
  <c r="AB39" i="1"/>
  <c r="AC48" i="1"/>
  <c r="AB44" i="1" l="1"/>
  <c r="AC44" i="1" s="1"/>
  <c r="AC39" i="1"/>
  <c r="L235" i="1" l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38" i="4"/>
  <c r="K38" i="4"/>
  <c r="F38" i="4"/>
  <c r="E38" i="4"/>
  <c r="L19" i="4"/>
  <c r="K19" i="4"/>
  <c r="F19" i="4"/>
  <c r="E19" i="4"/>
  <c r="L37" i="4"/>
  <c r="K37" i="4"/>
  <c r="F37" i="4"/>
  <c r="E37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A1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L21" i="4" s="1"/>
  <c r="H21" i="4"/>
  <c r="C21" i="4"/>
  <c r="D21" i="4"/>
  <c r="B21" i="4"/>
  <c r="E21" i="4" l="1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N1" i="1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<sst xmlns="http://schemas.openxmlformats.org/spreadsheetml/2006/main" count="11228" uniqueCount="6975">
  <si>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</si>
  <si>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</si>
  <si>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</si>
  <si>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</si>
  <si>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</si>
  <si>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</si>
  <si>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</si>
  <si>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</si>
  <si>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</si>
  <si>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</si>
  <si>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</si>
  <si>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</si>
  <si>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</si>
  <si>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</si>
  <si>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</si>
  <si>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</si>
  <si>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</si>
  <si>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</si>
  <si>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</si>
  <si>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</si>
  <si>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</si>
  <si>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</si>
  <si>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</si>
  <si>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</si>
  <si>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</si>
  <si>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</si>
  <si>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</si>
  <si>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</si>
  <si>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</si>
  <si>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</si>
  <si>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</si>
  <si>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</si>
  <si>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</si>
  <si>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</si>
  <si>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</si>
  <si>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</si>
  <si>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</si>
  <si>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</si>
  <si>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</si>
  <si>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</si>
  <si>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</si>
  <si>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</si>
  <si>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</si>
  <si>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</si>
  <si>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</si>
  <si>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</si>
  <si>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</si>
  <si>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</si>
  <si>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</si>
  <si>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</si>
  <si>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</si>
  <si>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</si>
  <si>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</si>
  <si>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</si>
  <si>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</si>
  <si>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</si>
  <si>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</si>
  <si>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</si>
  <si>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</si>
  <si>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</si>
  <si>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</si>
  <si>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</si>
  <si>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</si>
  <si>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</si>
  <si>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</si>
  <si>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</si>
  <si>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</si>
  <si>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</si>
  <si>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</si>
  <si>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</si>
  <si>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</si>
  <si>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</si>
  <si>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</si>
  <si>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</si>
  <si>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</si>
  <si>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</si>
  <si>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</si>
  <si>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</si>
  <si>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</si>
  <si>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</si>
  <si>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</si>
  <si>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</si>
  <si>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</si>
  <si>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</si>
  <si>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</si>
  <si>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</si>
  <si>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</si>
  <si>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</si>
  <si>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</si>
  <si>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</si>
  <si>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</si>
  <si>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</si>
  <si>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</si>
  <si>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</si>
  <si>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</si>
  <si>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</si>
  <si>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</si>
  <si>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</si>
  <si>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</si>
  <si>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</si>
  <si>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</si>
  <si>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</si>
  <si>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</si>
  <si>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</si>
  <si>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</si>
  <si>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</si>
  <si>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</si>
  <si>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</si>
  <si>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</si>
  <si>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</si>
  <si>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</si>
  <si>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</si>
  <si>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</si>
  <si>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</si>
  <si>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</si>
  <si>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</si>
  <si>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</si>
  <si>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</si>
  <si>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</si>
  <si>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</si>
  <si>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</si>
  <si>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</si>
  <si>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</si>
  <si>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</si>
  <si>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</si>
  <si>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</si>
  <si>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</si>
  <si>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</si>
  <si>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</si>
  <si>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</si>
  <si>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</si>
  <si>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</si>
  <si>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</si>
  <si>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</si>
  <si>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</si>
  <si>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</si>
  <si>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</si>
  <si>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</si>
  <si>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</si>
  <si>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</si>
  <si>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</si>
  <si>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</si>
  <si>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</si>
  <si>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</si>
  <si>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</si>
  <si>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</si>
  <si>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</si>
  <si>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</si>
  <si>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</si>
  <si>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</si>
  <si>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</si>
  <si>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</si>
  <si>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</si>
  <si>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</si>
  <si>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</si>
  <si>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</si>
  <si>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</si>
  <si>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</si>
  <si>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</si>
  <si>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</si>
  <si>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</si>
  <si>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</si>
  <si>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</si>
  <si>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</si>
  <si>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</si>
  <si>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</si>
  <si>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</si>
  <si>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</si>
  <si>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</si>
  <si>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</si>
  <si>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</si>
  <si>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</si>
  <si>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</si>
  <si>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</si>
  <si>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</si>
  <si>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</si>
  <si>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</si>
  <si>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</si>
  <si>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</si>
  <si>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</si>
  <si>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</si>
  <si>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</si>
  <si>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</si>
  <si>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</si>
  <si>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</si>
  <si>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</si>
  <si>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</si>
  <si>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</si>
  <si>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</si>
  <si>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</si>
  <si>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</si>
  <si>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</si>
  <si>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</si>
  <si>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</si>
  <si>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</si>
  <si>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</si>
  <si>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</si>
  <si>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</si>
  <si>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</si>
  <si>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</si>
  <si>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</si>
  <si>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</si>
  <si>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</si>
  <si>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</si>
  <si>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</si>
  <si>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</si>
  <si>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</si>
  <si>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</si>
  <si>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</si>
  <si>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</si>
  <si>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</si>
  <si>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</si>
  <si>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</si>
  <si>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</si>
  <si>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</si>
  <si>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</si>
  <si>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</si>
  <si>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</si>
  <si>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</si>
  <si>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</si>
  <si>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</si>
  <si>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</si>
  <si>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</si>
  <si>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</si>
  <si>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</si>
  <si>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</si>
  <si>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</si>
  <si>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</si>
  <si>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</si>
  <si>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</si>
  <si>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</si>
  <si>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</si>
  <si>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</si>
  <si>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</si>
  <si>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</si>
  <si>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</si>
  <si>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</si>
  <si>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</si>
  <si>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</si>
  <si>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</si>
  <si>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</si>
  <si>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</si>
  <si>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</si>
  <si>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</si>
  <si>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</si>
  <si>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</si>
  <si>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</si>
  <si>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</si>
  <si>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</si>
  <si>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</si>
  <si>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</si>
  <si>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</si>
  <si>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</si>
  <si>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</si>
  <si>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</si>
  <si>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</si>
  <si>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</si>
  <si>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</si>
  <si>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</si>
  <si>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</si>
  <si>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</si>
  <si>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</si>
  <si>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</si>
  <si>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</si>
  <si>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</si>
  <si>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</si>
  <si>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</si>
  <si>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</si>
  <si>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</si>
  <si>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</si>
  <si>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</si>
  <si>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</si>
  <si>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</si>
  <si>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</si>
  <si>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</si>
  <si>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</si>
  <si>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</si>
  <si>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</si>
  <si>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</si>
  <si>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</si>
  <si>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</si>
  <si>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</si>
  <si>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</si>
  <si>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</si>
  <si>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</si>
  <si>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</si>
  <si>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</si>
  <si>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</si>
  <si>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</si>
  <si>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</si>
  <si>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</si>
  <si>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</si>
  <si>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</si>
  <si>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</si>
  <si>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</si>
  <si>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</si>
  <si>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</si>
  <si>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</si>
  <si>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</si>
  <si>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</si>
  <si>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</si>
  <si>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</si>
  <si>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</si>
  <si>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</si>
  <si>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</si>
  <si>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</si>
  <si>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</si>
  <si>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</si>
  <si>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</si>
  <si>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</si>
  <si>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</si>
  <si>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</si>
  <si>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</si>
  <si>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</si>
  <si>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</si>
  <si>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</si>
  <si>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</si>
  <si>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</si>
  <si>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</si>
  <si>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</si>
  <si>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</si>
  <si>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</si>
  <si>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</si>
  <si>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</si>
  <si>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</si>
  <si>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</si>
  <si>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</si>
  <si>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</si>
  <si>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</si>
  <si>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</si>
  <si>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</si>
  <si>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</si>
  <si>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</si>
  <si>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</si>
  <si>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</si>
  <si>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</si>
  <si>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</si>
  <si>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</si>
  <si>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</si>
  <si>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</si>
  <si>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</si>
  <si>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</si>
  <si>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</si>
  <si>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</si>
  <si>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</si>
  <si>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</si>
  <si>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</si>
  <si>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</si>
  <si>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</si>
  <si>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</si>
  <si>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</si>
  <si>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</si>
  <si>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</si>
  <si>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</si>
  <si>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</si>
  <si>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</si>
  <si>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</si>
  <si>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</si>
  <si>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</si>
  <si>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</si>
  <si>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</si>
  <si>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</si>
  <si>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</si>
  <si>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</si>
  <si>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</si>
  <si>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</si>
  <si>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</si>
  <si>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</si>
  <si>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</si>
  <si>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</si>
  <si>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</si>
  <si>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</si>
  <si>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</si>
  <si>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</si>
  <si>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</si>
  <si>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</si>
  <si>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</si>
  <si>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</si>
  <si>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</si>
  <si>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</si>
  <si>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</si>
  <si>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</si>
  <si>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</si>
  <si>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</si>
  <si>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</si>
  <si>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</si>
  <si>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</si>
  <si>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</si>
  <si>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</si>
  <si>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</si>
  <si>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</si>
  <si>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</si>
  <si>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</si>
  <si>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</si>
  <si>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</si>
  <si>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</si>
  <si>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</si>
  <si>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</si>
  <si>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</si>
  <si>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</si>
  <si>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</si>
  <si>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</si>
  <si>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</si>
  <si>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</si>
  <si>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</si>
  <si>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</si>
  <si>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</si>
  <si>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</si>
  <si>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</si>
  <si>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</si>
  <si>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</si>
  <si>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</si>
  <si>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</si>
  <si>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</si>
  <si>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</si>
  <si>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</si>
  <si>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</si>
  <si>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</si>
  <si>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</si>
  <si>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</si>
  <si>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</si>
  <si>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</si>
  <si>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</si>
  <si>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</si>
  <si>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</si>
  <si>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</si>
  <si>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</si>
  <si>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</si>
  <si>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</si>
  <si>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</si>
  <si>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</si>
  <si>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</si>
  <si>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</si>
  <si>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</si>
  <si>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</si>
  <si>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</si>
  <si>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</si>
  <si>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</si>
  <si>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</si>
  <si>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</si>
  <si>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</si>
  <si>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</si>
  <si>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</si>
  <si>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</si>
  <si>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</si>
  <si>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</si>
  <si>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</si>
  <si>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</si>
  <si>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</si>
  <si>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</si>
  <si>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</si>
  <si>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</si>
  <si>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</si>
  <si>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</si>
  <si>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</si>
  <si>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</si>
  <si>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</si>
  <si>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</si>
  <si>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</si>
  <si>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</si>
  <si>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</si>
  <si>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</si>
  <si>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</si>
  <si>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</si>
  <si>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</si>
  <si>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</si>
  <si>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</si>
  <si>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</si>
  <si>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</si>
  <si>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</si>
  <si>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</si>
  <si>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</si>
  <si>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</si>
  <si>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</si>
  <si>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</si>
  <si>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</si>
  <si>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</si>
  <si>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</si>
  <si>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</si>
  <si>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</si>
  <si>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</si>
  <si>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</si>
  <si>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</si>
  <si>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</si>
  <si>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</si>
  <si>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</si>
  <si>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</si>
  <si>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</si>
  <si>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</si>
  <si>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</si>
  <si>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</si>
  <si>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</si>
  <si>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</si>
  <si>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</si>
  <si>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</si>
  <si>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</si>
  <si>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</si>
  <si>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</si>
  <si>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</si>
  <si>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</si>
  <si>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</si>
  <si>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</si>
  <si>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</si>
  <si>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</si>
  <si>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</si>
  <si>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</si>
  <si>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</si>
  <si>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</si>
  <si>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</si>
  <si>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</si>
  <si>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</si>
  <si>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</si>
  <si>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</si>
  <si>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</si>
  <si>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</si>
  <si>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</si>
  <si>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</si>
  <si>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</si>
  <si>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</si>
  <si>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</si>
  <si>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</si>
  <si>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</si>
  <si>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</si>
  <si>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</si>
  <si>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</si>
  <si>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</si>
  <si>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</si>
  <si>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</si>
  <si>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</si>
  <si>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</si>
  <si>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</si>
  <si>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</si>
  <si>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</si>
  <si>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</si>
  <si>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</si>
  <si>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</si>
  <si>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</si>
  <si>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</si>
  <si>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</si>
  <si>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</si>
  <si>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</si>
  <si>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</si>
  <si>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</si>
  <si>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</si>
  <si>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</si>
  <si>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</si>
  <si>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</si>
  <si>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</si>
  <si>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</si>
  <si>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</si>
  <si>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</si>
  <si>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</si>
  <si>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</si>
  <si>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</si>
  <si>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</si>
  <si>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</si>
  <si>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</si>
  <si>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</si>
  <si>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</si>
  <si>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</si>
  <si>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</si>
  <si>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</si>
  <si>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</si>
  <si>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</si>
  <si>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</si>
  <si>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</si>
  <si>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</si>
  <si>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</si>
  <si>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</si>
  <si>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</si>
  <si>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</si>
  <si>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</si>
  <si>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</si>
  <si>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</si>
  <si>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</si>
  <si>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</si>
  <si>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</si>
  <si>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</si>
  <si>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</si>
  <si>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</si>
  <si>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</si>
  <si>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</si>
  <si>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</si>
  <si>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</si>
  <si>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</si>
  <si>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</si>
  <si>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</si>
  <si>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</si>
  <si>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</si>
  <si>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</si>
  <si>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</si>
  <si>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</si>
  <si>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</si>
  <si>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</si>
  <si>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</si>
  <si>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</si>
  <si>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</si>
  <si>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</si>
  <si>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</si>
  <si>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</si>
  <si>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</si>
  <si>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</si>
  <si>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</si>
  <si>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</si>
  <si>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</si>
  <si>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</si>
  <si>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</si>
  <si>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</si>
  <si>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</si>
  <si>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</si>
  <si>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</si>
  <si>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</si>
  <si>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</si>
  <si>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</si>
  <si>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</si>
  <si>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</si>
  <si>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</si>
  <si>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</si>
  <si>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</si>
  <si>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</si>
  <si>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</si>
  <si>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</si>
  <si>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</si>
  <si>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</si>
  <si>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</si>
  <si>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</si>
  <si>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</si>
  <si>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</si>
  <si>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</si>
  <si>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</si>
  <si>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</si>
  <si>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</si>
  <si>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</si>
  <si>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</si>
  <si>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</si>
  <si>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</si>
  <si>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</si>
  <si>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</si>
  <si>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</si>
  <si>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</si>
  <si>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</si>
  <si>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</si>
  <si>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</si>
  <si>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</si>
  <si>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</si>
  <si>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</si>
  <si>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</si>
  <si>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</si>
  <si>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</si>
  <si>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</si>
  <si>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</si>
  <si>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</si>
  <si>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</si>
  <si>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</si>
  <si>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</si>
  <si>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</si>
  <si>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</si>
  <si>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</si>
  <si>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</si>
  <si>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</si>
  <si>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</si>
  <si>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</si>
  <si>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</si>
  <si>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</si>
  <si>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</si>
  <si>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</si>
  <si>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</si>
  <si>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</si>
  <si>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</si>
  <si>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</si>
  <si>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</si>
  <si>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</si>
  <si>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</si>
  <si>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</si>
  <si>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</si>
  <si>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</si>
  <si>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</si>
  <si>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</si>
  <si>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</si>
  <si>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</si>
  <si>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</si>
  <si>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</si>
  <si>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</si>
  <si>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</si>
  <si>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</si>
  <si>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</si>
  <si>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</si>
  <si>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</si>
  <si>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</si>
  <si>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</si>
  <si>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</si>
  <si>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</si>
  <si>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</si>
  <si>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</si>
  <si>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</si>
  <si>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</si>
  <si>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</si>
  <si>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</si>
  <si>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</si>
  <si>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</si>
  <si>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</si>
  <si>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</si>
  <si>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</si>
  <si>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</si>
  <si>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</si>
  <si>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</si>
  <si>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</si>
  <si>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</si>
  <si>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</si>
  <si>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</si>
  <si>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</si>
  <si>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</si>
  <si>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</si>
  <si>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</si>
  <si>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</si>
  <si>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</si>
  <si>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</si>
  <si>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</si>
  <si>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</si>
  <si>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</si>
  <si>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</si>
  <si>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</si>
  <si>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</si>
  <si>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</si>
  <si>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</si>
  <si>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</si>
  <si>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</si>
  <si>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</si>
  <si>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</si>
  <si>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</si>
  <si>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</si>
  <si>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</si>
  <si>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</si>
  <si>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</si>
  <si>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</si>
  <si>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</si>
  <si>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</si>
  <si>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</si>
  <si>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</si>
  <si>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</si>
  <si>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</si>
  <si>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</si>
  <si>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</si>
  <si>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</si>
  <si>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</si>
  <si>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</si>
  <si>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</si>
  <si>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</si>
  <si>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</si>
  <si>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</si>
  <si>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</si>
  <si>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</si>
  <si>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</si>
  <si>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</si>
  <si>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</si>
  <si>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</si>
  <si>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</si>
  <si>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</si>
  <si>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</si>
  <si>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</si>
  <si>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</si>
  <si>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</si>
  <si>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</si>
  <si>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</si>
  <si>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</si>
  <si>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</si>
  <si>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</si>
  <si>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</si>
  <si>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</si>
  <si>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</si>
  <si>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</si>
  <si>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</si>
  <si>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</si>
  <si>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</si>
  <si>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</si>
  <si>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</si>
  <si>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</si>
  <si>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</si>
  <si>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</si>
  <si>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</si>
  <si>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</si>
  <si>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</si>
  <si>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</si>
  <si>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</si>
  <si>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</si>
  <si>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</si>
  <si>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</si>
  <si>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</si>
  <si>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</si>
  <si>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</si>
  <si>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</si>
  <si>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</si>
  <si>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</si>
  <si>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</si>
  <si>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</si>
  <si>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</si>
  <si>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</si>
  <si>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</si>
  <si>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</si>
  <si>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</si>
  <si>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</si>
  <si>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</si>
  <si>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</si>
  <si>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</si>
  <si>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</si>
  <si>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</si>
  <si>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</si>
  <si>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</si>
  <si>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</si>
  <si>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</si>
  <si>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</si>
  <si>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</si>
  <si>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</si>
  <si>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</si>
  <si>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</si>
  <si>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</si>
  <si>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</si>
  <si>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</si>
  <si>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</si>
  <si>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</si>
  <si>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</si>
  <si>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</si>
  <si>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</si>
  <si>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</si>
  <si>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</si>
  <si>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</si>
  <si>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</si>
  <si>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</si>
  <si>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</si>
  <si>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</si>
  <si>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</si>
  <si>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</si>
  <si>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</si>
  <si>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</si>
  <si>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</si>
  <si>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</si>
  <si>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</si>
  <si>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</si>
  <si>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</si>
  <si>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</si>
  <si>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</si>
  <si>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</si>
  <si>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</si>
  <si>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</si>
  <si>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</si>
  <si>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</si>
  <si>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</si>
  <si>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</si>
  <si>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</si>
  <si>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</si>
  <si>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</si>
  <si>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</si>
  <si>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</si>
  <si>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</si>
  <si>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</si>
  <si>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</si>
  <si>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</si>
  <si>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</si>
  <si>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</si>
  <si>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</si>
  <si>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</si>
  <si>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</si>
  <si>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</si>
  <si>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</si>
  <si>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</si>
  <si>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</si>
  <si>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</si>
  <si>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</si>
  <si>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</si>
  <si>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</si>
  <si>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</si>
  <si>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</si>
  <si>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</si>
  <si>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</si>
  <si>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</si>
  <si>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</si>
  <si>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</si>
  <si>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</si>
  <si>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</si>
  <si>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</si>
  <si>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</si>
  <si>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</si>
  <si>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</si>
  <si>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</si>
  <si>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</si>
  <si>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</si>
  <si>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</si>
  <si>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</si>
  <si>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</si>
  <si>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</si>
  <si>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</si>
  <si>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</si>
  <si>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</si>
  <si>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</si>
  <si>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</si>
  <si>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</si>
  <si>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</si>
  <si>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</si>
  <si>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</si>
  <si>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</si>
  <si>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</si>
  <si>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</si>
  <si>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</si>
  <si>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</si>
  <si>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</si>
  <si>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</si>
  <si>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</si>
  <si>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</si>
  <si>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</si>
  <si>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</si>
  <si>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</si>
  <si>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</si>
  <si>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</si>
  <si>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</si>
  <si>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</si>
  <si>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</si>
  <si>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</si>
  <si>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</si>
  <si>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</si>
  <si>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</si>
  <si>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</si>
  <si>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</si>
  <si>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</si>
  <si>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</si>
  <si>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</si>
  <si>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</si>
  <si>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</si>
  <si>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</si>
  <si>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</si>
  <si>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</si>
  <si>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</si>
  <si>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</si>
  <si>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</si>
  <si>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</si>
  <si>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</si>
  <si>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</si>
  <si>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</si>
  <si>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</si>
  <si>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</si>
  <si>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</si>
  <si>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</si>
  <si>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</si>
  <si>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</si>
  <si>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</si>
  <si>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</si>
  <si>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</si>
  <si>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</si>
  <si>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</si>
  <si>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</si>
  <si>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</si>
  <si>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</si>
  <si>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</si>
  <si>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</si>
  <si>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</si>
  <si>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</si>
  <si>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</si>
  <si>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</si>
  <si>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</si>
  <si>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</si>
  <si>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</si>
  <si>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</si>
  <si>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</si>
  <si>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</si>
  <si>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</si>
  <si>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</si>
  <si>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</si>
  <si>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</si>
  <si>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</si>
  <si>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</si>
  <si>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</si>
  <si>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</si>
  <si>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</si>
  <si>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</si>
  <si>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</si>
  <si>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</si>
  <si>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</si>
  <si>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</si>
  <si>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</si>
  <si>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</si>
  <si>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</si>
  <si>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</si>
  <si>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</si>
  <si>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</si>
  <si>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</si>
  <si>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</si>
  <si>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</si>
  <si>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</si>
  <si>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</si>
  <si>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</si>
  <si>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</si>
  <si>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</si>
  <si>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</si>
  <si>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</si>
  <si>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</si>
  <si>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</si>
  <si>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</si>
  <si>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</si>
  <si>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</si>
  <si>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</si>
  <si>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</si>
  <si>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</si>
  <si>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</si>
  <si>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</si>
  <si>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</si>
  <si>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</si>
  <si>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</si>
  <si>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</si>
  <si>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</si>
  <si>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</si>
  <si>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</si>
  <si>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</si>
  <si>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</si>
  <si>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</si>
  <si>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</si>
  <si>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</si>
  <si>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</si>
  <si>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</si>
  <si>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</si>
  <si>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</si>
  <si>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</si>
  <si>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</si>
  <si>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</si>
  <si>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</si>
  <si>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</si>
  <si>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</si>
  <si>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</si>
  <si>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</si>
  <si>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</si>
  <si>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</si>
  <si>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</si>
  <si>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</si>
  <si>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</si>
  <si>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</si>
  <si>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</si>
  <si>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</si>
  <si>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</si>
  <si>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</si>
  <si>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</si>
  <si>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</si>
  <si>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</si>
  <si>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</si>
  <si>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</si>
  <si>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</si>
  <si>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</si>
  <si>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</si>
  <si>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</si>
  <si>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</si>
  <si>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</si>
  <si>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</si>
  <si>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</si>
  <si>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</si>
  <si>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</si>
  <si>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</si>
  <si>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</si>
  <si>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</si>
  <si>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</si>
  <si>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</si>
  <si>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</si>
  <si>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</si>
  <si>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</si>
  <si>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</si>
  <si>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</si>
  <si>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</si>
  <si>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</si>
  <si>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</si>
  <si>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</si>
  <si>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</si>
  <si>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</si>
  <si>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</si>
  <si>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</si>
  <si>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</si>
  <si>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</si>
  <si>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</si>
  <si>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</si>
  <si>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</si>
  <si>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</si>
  <si>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</si>
  <si>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</si>
  <si>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</si>
  <si>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</si>
  <si>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</si>
  <si>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</si>
  <si>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</si>
  <si>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</si>
  <si>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</si>
  <si>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</si>
  <si>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</si>
  <si>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</si>
  <si>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</si>
  <si>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</si>
  <si>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</si>
  <si>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</si>
  <si>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</si>
  <si>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</si>
  <si>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</si>
  <si>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</si>
  <si>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</si>
  <si>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</si>
  <si>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</si>
  <si>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</si>
  <si>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</si>
  <si>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</si>
  <si>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</si>
  <si>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</si>
  <si>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</si>
  <si>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</si>
  <si>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</si>
  <si>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</si>
  <si>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</si>
  <si>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</si>
  <si>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</si>
  <si>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</si>
  <si>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</si>
  <si>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</si>
  <si>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</si>
  <si>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</si>
  <si>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</si>
  <si>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</si>
  <si>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</si>
  <si>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</si>
  <si>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</si>
  <si>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</si>
  <si>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</si>
  <si>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</si>
  <si>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</si>
  <si>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</si>
  <si>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</si>
  <si>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</si>
  <si>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</si>
  <si>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</si>
  <si>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</si>
  <si>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</si>
  <si>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</si>
  <si>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</si>
  <si>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</si>
  <si>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</si>
  <si>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</si>
  <si>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</si>
  <si>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</si>
  <si>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</si>
  <si>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</si>
  <si>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</si>
  <si>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</si>
  <si>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</si>
  <si>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</si>
  <si>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</si>
  <si>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</si>
  <si>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</si>
  <si>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</si>
  <si>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</si>
  <si>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</si>
  <si>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</si>
  <si>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</si>
  <si>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</si>
  <si>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</si>
  <si>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</si>
  <si>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</si>
  <si>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</si>
  <si>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</si>
  <si>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</si>
  <si>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</si>
  <si>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</si>
  <si>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</si>
  <si>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</si>
  <si>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</si>
  <si>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</si>
  <si>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</si>
  <si>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</si>
  <si>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</si>
  <si>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</si>
  <si>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</si>
  <si>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</si>
  <si>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</si>
  <si>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</si>
  <si>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</si>
  <si>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</si>
  <si>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</si>
  <si>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</si>
  <si>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</si>
  <si>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</si>
  <si>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</si>
  <si>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</si>
  <si>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</si>
  <si>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</si>
  <si>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</si>
  <si>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</si>
  <si>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</si>
  <si>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</si>
  <si>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</si>
  <si>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</si>
  <si>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</si>
  <si>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</si>
  <si>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</si>
  <si>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</si>
  <si>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</si>
  <si>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</si>
  <si>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</si>
  <si>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</si>
  <si>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</si>
  <si>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</si>
  <si>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</si>
  <si>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</si>
  <si>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</si>
  <si>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</si>
  <si>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</si>
  <si>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</si>
  <si>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</si>
  <si>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</si>
  <si>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</si>
  <si>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</si>
  <si>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</si>
  <si>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</si>
  <si>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</si>
  <si>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</si>
  <si>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</si>
  <si>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</si>
  <si>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</si>
  <si>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</si>
  <si>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</si>
  <si>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</si>
  <si>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</si>
  <si>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</si>
  <si>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</si>
  <si>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</si>
  <si>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</si>
  <si>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</si>
  <si>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</si>
  <si>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</si>
  <si>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</si>
  <si>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</si>
  <si>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</si>
  <si>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</si>
  <si>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</si>
  <si>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</si>
  <si>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</si>
  <si>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</si>
  <si>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</si>
  <si>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</si>
  <si>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</si>
  <si>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</si>
  <si>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</si>
  <si>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</si>
  <si>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</si>
  <si>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</si>
  <si>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</si>
  <si>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</si>
  <si>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</si>
  <si>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</si>
  <si>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</si>
  <si>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</si>
  <si>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</si>
  <si>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</si>
  <si>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</si>
  <si>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</si>
  <si>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</si>
  <si>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</si>
  <si>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</si>
  <si>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</si>
  <si>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</si>
  <si>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</si>
  <si>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</si>
  <si>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</si>
  <si>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</si>
  <si>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</si>
  <si>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</si>
  <si>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</si>
  <si>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</si>
  <si>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</si>
  <si>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</si>
  <si>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</si>
  <si>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</si>
  <si>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</si>
  <si>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</si>
  <si>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</si>
  <si>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</si>
  <si>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</si>
  <si>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</si>
  <si>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</si>
  <si>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</si>
  <si>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</si>
  <si>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</si>
  <si>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</si>
  <si>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</si>
  <si>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</si>
  <si>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</si>
  <si>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</si>
  <si>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</si>
  <si>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</si>
  <si>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</si>
  <si>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</si>
  <si>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</si>
  <si>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</si>
  <si>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</si>
  <si>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</si>
  <si>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</si>
  <si>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</si>
  <si>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</si>
  <si>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</si>
  <si>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</si>
  <si>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</si>
  <si>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</si>
  <si>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</si>
  <si>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</si>
  <si>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</si>
  <si>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</si>
  <si>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</si>
  <si>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</si>
  <si>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</si>
  <si>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</si>
  <si>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</si>
  <si>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</si>
  <si>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</si>
  <si>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</si>
  <si>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</si>
  <si>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</si>
  <si>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</si>
  <si>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</si>
  <si>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</si>
  <si>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</si>
  <si>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</si>
  <si>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</si>
  <si>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</si>
  <si>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</si>
  <si>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</si>
  <si>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</si>
  <si>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</si>
  <si>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</si>
  <si>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</si>
  <si>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</si>
  <si>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</si>
  <si>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</si>
  <si>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</si>
  <si>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</si>
  <si>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</si>
  <si>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</si>
  <si>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</si>
  <si>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</si>
  <si>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</si>
  <si>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</si>
  <si>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</si>
  <si>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</si>
  <si>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</si>
  <si>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</si>
  <si>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</si>
  <si>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</si>
  <si>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</si>
  <si>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</si>
  <si>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</si>
  <si>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</si>
  <si>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</si>
  <si>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</si>
  <si>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</si>
  <si>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</si>
  <si>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</si>
  <si>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</si>
  <si>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</si>
  <si>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</si>
  <si>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</si>
  <si>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</si>
  <si>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</si>
  <si>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</si>
  <si>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</si>
  <si>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</si>
  <si>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</si>
  <si>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</si>
  <si>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</si>
  <si>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</si>
  <si>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</si>
  <si>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</si>
  <si>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</si>
  <si>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</si>
  <si>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</si>
  <si>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</si>
  <si>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</si>
  <si>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</si>
  <si>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</si>
  <si>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</si>
  <si>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</si>
  <si>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</si>
  <si>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</si>
  <si>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</si>
  <si>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</si>
  <si>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</si>
  <si>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</si>
  <si>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</si>
  <si>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</si>
  <si>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</si>
  <si>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</si>
  <si>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</si>
  <si>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</si>
  <si>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</si>
  <si>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</si>
  <si>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</si>
  <si>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</si>
  <si>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</si>
  <si>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</si>
  <si>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</si>
  <si>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</si>
  <si>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</si>
  <si>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</si>
  <si>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</si>
  <si>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</si>
  <si>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</si>
  <si>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</si>
  <si>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</si>
  <si>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</si>
  <si>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</si>
  <si>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</si>
  <si>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</si>
  <si>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</si>
  <si>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</si>
  <si>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</si>
  <si>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</si>
  <si>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</si>
  <si>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</si>
  <si>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</si>
  <si>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</si>
  <si>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</si>
  <si>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</si>
  <si>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</si>
  <si>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</si>
  <si>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</si>
  <si>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</si>
  <si>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</si>
  <si>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</si>
  <si>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</si>
  <si>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</si>
  <si>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</si>
  <si>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</si>
  <si>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</si>
  <si>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</si>
  <si>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</si>
  <si>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</si>
  <si>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</si>
  <si>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</si>
  <si>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</si>
  <si>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</si>
  <si>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</si>
  <si>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</si>
  <si>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</si>
  <si>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</si>
  <si>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</si>
  <si>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</si>
  <si>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</si>
  <si>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</si>
  <si>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</si>
  <si>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</si>
  <si>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</si>
  <si>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</si>
  <si>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</si>
  <si>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</si>
  <si>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</si>
  <si>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</si>
  <si>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</si>
  <si>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</si>
  <si>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</si>
  <si>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</si>
  <si>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</si>
  <si>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</si>
  <si>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</si>
  <si>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</si>
  <si>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</si>
  <si>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</si>
  <si>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</si>
  <si>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</si>
  <si>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</si>
  <si>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</si>
  <si>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</si>
  <si>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</si>
  <si>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</si>
  <si>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</si>
  <si>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</si>
  <si>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</si>
  <si>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</si>
  <si>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</si>
  <si>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</si>
  <si>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</si>
  <si>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</si>
  <si>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</si>
  <si>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</si>
  <si>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</si>
  <si>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</si>
  <si>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</si>
  <si>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</si>
  <si>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</si>
  <si>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</si>
  <si>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</si>
  <si>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</si>
  <si>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</si>
  <si>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</si>
  <si>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</si>
  <si>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</si>
  <si>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</si>
  <si>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</si>
  <si>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</si>
  <si>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</si>
  <si>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</si>
  <si>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</si>
  <si>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</si>
  <si>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</si>
  <si>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</si>
  <si>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</si>
  <si>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</si>
  <si>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</si>
  <si>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</si>
  <si>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</si>
  <si>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</si>
  <si>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</si>
  <si>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</si>
  <si>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</si>
  <si>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</si>
  <si>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</si>
  <si>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</si>
  <si>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</si>
  <si>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</si>
  <si>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</si>
  <si>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</si>
  <si>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</si>
  <si>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</si>
  <si>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</si>
  <si>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</si>
  <si>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</si>
  <si>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</si>
  <si>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</si>
  <si>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</si>
  <si>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</si>
  <si>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</si>
  <si>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</si>
  <si>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</si>
  <si>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</si>
  <si>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</si>
  <si>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</si>
  <si>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</si>
  <si>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</si>
  <si>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</si>
  <si>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</si>
  <si>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</si>
  <si>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</si>
  <si>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</si>
  <si>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</si>
  <si>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</si>
  <si>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</si>
  <si>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</si>
  <si>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</si>
  <si>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</si>
  <si>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</si>
  <si>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</si>
  <si>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</si>
  <si>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</si>
  <si>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</si>
  <si>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</si>
  <si>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</si>
  <si>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</si>
  <si>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</si>
  <si>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</si>
  <si>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</si>
  <si>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</si>
  <si>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</si>
  <si>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</si>
  <si>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</si>
  <si>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</si>
  <si>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</si>
  <si>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</si>
  <si>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</si>
  <si>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</si>
  <si>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</si>
  <si>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</si>
  <si>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</si>
  <si>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</si>
  <si>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</si>
  <si>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</si>
  <si>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</si>
  <si>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</si>
  <si>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</si>
  <si>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</si>
  <si>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</si>
  <si>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</si>
  <si>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</si>
  <si>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</si>
  <si>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</si>
  <si>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</si>
  <si>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</si>
  <si>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</si>
  <si>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</si>
  <si>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</si>
  <si>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</si>
  <si>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</si>
  <si>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</si>
  <si>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</si>
  <si>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</si>
  <si>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</si>
  <si>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</si>
  <si>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</si>
  <si>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</si>
  <si>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</si>
  <si>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</si>
  <si>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</si>
  <si>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</si>
  <si>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</si>
  <si>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</si>
  <si>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</si>
  <si>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</si>
  <si>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</si>
  <si>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</si>
  <si>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</si>
  <si>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</si>
  <si>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</si>
  <si>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</si>
  <si>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</si>
  <si>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</si>
  <si>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</si>
  <si>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</si>
  <si>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</si>
  <si>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</si>
  <si>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</si>
  <si>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</si>
  <si>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</si>
  <si>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</si>
  <si>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</si>
  <si>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</si>
  <si>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</si>
  <si>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</si>
  <si>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</si>
  <si>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</si>
  <si>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</si>
  <si>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</si>
  <si>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</si>
  <si>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</si>
  <si>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</si>
  <si>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</si>
  <si>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</si>
  <si>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</si>
  <si>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</si>
  <si>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</si>
  <si>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</si>
  <si>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</si>
  <si>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</si>
  <si>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</si>
  <si>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</si>
  <si>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</si>
  <si>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</si>
  <si>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</si>
  <si>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</si>
  <si>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</si>
  <si>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</si>
  <si>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</si>
  <si>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</si>
  <si>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</si>
  <si>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</si>
  <si>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</si>
  <si>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</si>
  <si>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</si>
  <si>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</si>
  <si>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</si>
  <si>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</si>
  <si>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</si>
  <si>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</si>
  <si>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</si>
  <si>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</si>
  <si>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</si>
  <si>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</si>
  <si>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</si>
  <si>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</si>
  <si>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</si>
  <si>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</si>
  <si>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</si>
  <si>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</si>
  <si>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</si>
  <si>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</si>
  <si>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</si>
  <si>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</si>
  <si>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</si>
  <si>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</si>
  <si>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</si>
  <si>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</si>
  <si>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</si>
  <si>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</si>
  <si>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</si>
  <si>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</si>
  <si>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</si>
  <si>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</si>
  <si>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</si>
  <si>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</si>
  <si>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</si>
  <si>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</si>
  <si>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</si>
  <si>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</si>
  <si>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</si>
  <si>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</si>
  <si>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</si>
  <si>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</si>
  <si>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</si>
  <si>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</si>
  <si>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</si>
  <si>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</si>
  <si>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</si>
  <si>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</si>
  <si>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</si>
  <si>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</si>
  <si>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</si>
  <si>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</si>
  <si>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</si>
  <si>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</si>
  <si>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</si>
  <si>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</si>
  <si>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</si>
  <si>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</si>
  <si>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</si>
  <si>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</si>
  <si>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</si>
  <si>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</si>
  <si>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</si>
  <si>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</si>
  <si>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</si>
  <si>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</si>
  <si>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</si>
  <si>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</si>
  <si>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</si>
  <si>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</si>
  <si>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</si>
  <si>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</si>
  <si>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</si>
  <si>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</si>
  <si>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</si>
  <si>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</si>
  <si>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</si>
  <si>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</si>
  <si>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</si>
  <si>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</si>
  <si>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</si>
  <si>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</si>
  <si>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</si>
  <si>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</si>
  <si>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</si>
  <si>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</si>
  <si>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</si>
  <si>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</si>
  <si>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</si>
  <si>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</si>
  <si>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</si>
  <si>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</si>
  <si>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</si>
  <si>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</si>
  <si>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</si>
  <si>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</si>
  <si>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</si>
  <si>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</si>
  <si>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</si>
  <si>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</si>
  <si>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</si>
  <si>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</si>
  <si>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</si>
  <si>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</si>
  <si>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</si>
  <si>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</si>
  <si>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</si>
  <si>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</si>
  <si>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</si>
  <si>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</si>
  <si>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</si>
  <si>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</si>
  <si>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</si>
  <si>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</si>
  <si>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</si>
  <si>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</si>
  <si>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</si>
  <si>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</si>
  <si>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</si>
  <si>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</si>
  <si>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</si>
  <si>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</si>
  <si>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</si>
  <si>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</si>
  <si>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</si>
  <si>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</si>
  <si>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</si>
  <si>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</si>
  <si>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</si>
  <si>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</si>
  <si>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</si>
  <si>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</si>
  <si>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</si>
  <si>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</si>
  <si>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</si>
  <si>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</si>
  <si>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</si>
  <si>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</si>
  <si>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</si>
  <si>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</si>
  <si>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</si>
  <si>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</si>
  <si>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</si>
  <si>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</si>
  <si>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</si>
  <si>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</si>
  <si>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</si>
  <si>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</si>
  <si>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</si>
  <si>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</si>
  <si>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</si>
  <si>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</si>
  <si>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</si>
  <si>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</si>
  <si>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</si>
  <si>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</si>
  <si>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</si>
  <si>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</si>
  <si>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</si>
  <si>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</si>
  <si>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</si>
  <si>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</si>
  <si>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</si>
  <si>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</si>
  <si>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</si>
  <si>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</si>
  <si>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</si>
  <si>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</si>
  <si>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</si>
  <si>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</si>
  <si>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</si>
  <si>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</si>
  <si>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</si>
  <si>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</si>
  <si>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</si>
  <si>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</si>
  <si>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</si>
  <si>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</si>
  <si>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</si>
  <si>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</si>
  <si>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</si>
  <si>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</si>
  <si>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</si>
  <si>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</si>
  <si>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</si>
  <si>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</si>
  <si>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</si>
  <si>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</si>
  <si>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</si>
  <si>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</si>
  <si>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</si>
  <si>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</si>
  <si>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</si>
  <si>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</si>
  <si>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</si>
  <si>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</si>
  <si>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</si>
  <si>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</si>
  <si>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</si>
  <si>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</si>
  <si>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</si>
  <si>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</si>
  <si>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</si>
  <si>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</si>
  <si>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</si>
  <si>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</si>
  <si>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</si>
  <si>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</si>
  <si>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</si>
  <si>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</si>
  <si>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</si>
  <si>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</si>
  <si>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</si>
  <si>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</si>
  <si>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</si>
  <si>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</si>
  <si>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</si>
  <si>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</si>
  <si>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</si>
  <si>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</si>
  <si>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</si>
  <si>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</si>
  <si>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</si>
  <si>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</si>
  <si>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</si>
  <si>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</si>
  <si>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</si>
  <si>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</si>
  <si>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</si>
  <si>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</si>
  <si>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</si>
  <si>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</si>
  <si>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</si>
  <si>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</si>
  <si>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</si>
  <si>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</si>
  <si>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</si>
  <si>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</si>
  <si>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</si>
  <si>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</si>
  <si>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</si>
  <si>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</si>
  <si>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</si>
  <si>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</si>
  <si>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</si>
  <si>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</si>
  <si>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</si>
  <si>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</si>
  <si>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</si>
  <si>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</si>
  <si>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</si>
  <si>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</si>
  <si>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</si>
  <si>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</si>
  <si>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</si>
  <si>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</si>
  <si>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</si>
  <si>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</si>
  <si>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</si>
  <si>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</si>
  <si>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</si>
  <si>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</si>
  <si>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</si>
  <si>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</si>
  <si>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</si>
  <si>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</si>
  <si>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</si>
  <si>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</si>
  <si>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</si>
  <si>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</si>
  <si>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</si>
  <si>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</si>
  <si>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</si>
  <si>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</si>
  <si>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</si>
  <si>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</si>
  <si>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</si>
  <si>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</si>
  <si>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</si>
  <si>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</si>
  <si>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</si>
  <si>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</si>
  <si>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</si>
  <si>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</si>
  <si>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</si>
  <si>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</si>
  <si>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</si>
  <si>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</si>
  <si>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</si>
  <si>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</si>
  <si>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</si>
  <si>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</si>
  <si>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</si>
  <si>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</si>
  <si>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</si>
  <si>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</si>
  <si>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</si>
  <si>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</si>
  <si>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</si>
  <si>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</si>
  <si>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</si>
  <si>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</si>
  <si>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</si>
  <si>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</si>
  <si>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</si>
  <si>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</si>
  <si>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</si>
  <si>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</si>
  <si>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</si>
  <si>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</si>
  <si>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</si>
  <si>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</si>
  <si>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</si>
  <si>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</si>
  <si>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</si>
  <si>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</si>
  <si>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</si>
  <si>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</si>
  <si>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</si>
  <si>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</si>
  <si>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</si>
  <si>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</si>
  <si>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</si>
  <si>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</si>
  <si>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</si>
  <si>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</si>
  <si>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</si>
  <si>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</si>
  <si>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</si>
  <si>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</si>
  <si>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</si>
  <si>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</si>
  <si>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</si>
  <si>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</si>
  <si>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</si>
  <si>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</si>
  <si>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</si>
  <si>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</si>
  <si>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</si>
  <si>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</si>
  <si>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</si>
  <si>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</si>
  <si>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</si>
  <si>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</si>
  <si>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</si>
  <si>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</si>
  <si>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</si>
  <si>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</si>
  <si>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</si>
  <si>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</si>
  <si>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</si>
  <si>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</si>
  <si>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</si>
  <si>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</si>
  <si>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</si>
  <si>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</si>
  <si>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</si>
  <si>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</si>
  <si>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</si>
  <si>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</si>
  <si>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</si>
  <si>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</si>
  <si>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</si>
  <si>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</si>
  <si>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</si>
  <si>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</si>
  <si>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</si>
  <si>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</si>
  <si>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</si>
  <si>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</si>
  <si>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</si>
  <si>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</si>
  <si>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</si>
  <si>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</si>
  <si>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</si>
  <si>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</si>
  <si>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</si>
  <si>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</si>
  <si>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</si>
  <si>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</si>
  <si>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</si>
  <si>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</si>
  <si>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</si>
  <si>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</si>
  <si>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</si>
  <si>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</si>
  <si>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</si>
  <si>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</si>
  <si>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</si>
  <si>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</si>
  <si>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</si>
  <si>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</si>
  <si>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</si>
  <si>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</si>
  <si>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</si>
  <si>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</si>
  <si>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</si>
  <si>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</si>
  <si>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</si>
  <si>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</si>
  <si>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</si>
  <si>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</si>
  <si>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</si>
  <si>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</si>
  <si>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</si>
  <si>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</si>
  <si>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</si>
  <si>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</si>
  <si>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</si>
  <si>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</si>
  <si>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</si>
  <si>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</si>
  <si>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</si>
  <si>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</si>
  <si>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</si>
  <si>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</si>
  <si>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</si>
  <si>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</si>
  <si>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</si>
  <si>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</si>
  <si>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</si>
  <si>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</si>
  <si>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</si>
  <si>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</si>
  <si>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</si>
  <si>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</si>
  <si>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</si>
  <si>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</si>
  <si>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</si>
  <si>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</si>
  <si>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</si>
  <si>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</si>
  <si>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</si>
  <si>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</si>
  <si>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</si>
  <si>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</si>
  <si>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</si>
  <si>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</si>
  <si>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</si>
  <si>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</si>
  <si>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</si>
  <si>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</si>
  <si>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</si>
  <si>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</si>
  <si>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</si>
  <si>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</si>
  <si>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</si>
  <si>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</si>
  <si>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</si>
  <si>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</si>
  <si>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</si>
  <si>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</si>
  <si>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</si>
  <si>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</si>
  <si>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</si>
  <si>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</si>
  <si>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</si>
  <si>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</si>
  <si>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</si>
  <si>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</si>
  <si>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</si>
  <si>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</si>
  <si>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</si>
  <si>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</si>
  <si>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</si>
  <si>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</si>
  <si>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</si>
  <si>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</si>
  <si>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</si>
  <si>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</si>
  <si>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</si>
  <si>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</si>
  <si>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</si>
  <si>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</si>
  <si>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</si>
  <si>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</si>
  <si>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</si>
  <si>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</si>
  <si>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</si>
  <si>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</si>
  <si>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</si>
  <si>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</si>
  <si>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</si>
  <si>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</si>
  <si>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</si>
  <si>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</si>
  <si>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</si>
  <si>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</si>
  <si>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</si>
  <si>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</si>
  <si>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</si>
  <si>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</si>
  <si>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</si>
  <si>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</si>
  <si>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</si>
  <si>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</si>
  <si>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</si>
  <si>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</si>
  <si>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</si>
  <si>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</si>
  <si>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</si>
  <si>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</si>
  <si>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</si>
  <si>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</si>
  <si>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</si>
  <si>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</si>
  <si>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</si>
  <si>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</si>
  <si>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</si>
  <si>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</si>
  <si>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</si>
  <si>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</si>
  <si>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</si>
  <si>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</si>
  <si>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</si>
  <si>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</si>
  <si>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</si>
  <si>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</si>
  <si>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</si>
  <si>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</si>
  <si>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</si>
  <si>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</si>
  <si>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</si>
  <si>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</si>
  <si>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</si>
  <si>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</si>
  <si>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</si>
  <si>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</si>
  <si>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</si>
  <si>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</si>
  <si>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</si>
  <si>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</si>
  <si>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</si>
  <si>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</si>
  <si>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</si>
  <si>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</si>
  <si>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</si>
  <si>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</si>
  <si>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</si>
  <si>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</si>
  <si>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</si>
  <si>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</si>
  <si>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</si>
  <si>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</si>
  <si>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</si>
  <si>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</si>
  <si>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</si>
  <si>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</si>
  <si>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</si>
  <si>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</si>
  <si>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</si>
  <si>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</si>
  <si>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</si>
  <si>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</si>
  <si>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</si>
  <si>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</si>
  <si>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</si>
  <si>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</si>
  <si>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</si>
  <si>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</si>
  <si>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</si>
  <si>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</si>
  <si>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</si>
  <si>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</si>
  <si>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</si>
  <si>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</si>
  <si>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</si>
  <si>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</si>
  <si>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</si>
  <si>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</si>
  <si>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</si>
  <si>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</si>
  <si>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</si>
  <si>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</si>
  <si>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</si>
  <si>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</si>
  <si>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</si>
  <si>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</si>
  <si>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</si>
  <si>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</si>
  <si>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</si>
  <si>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</si>
  <si>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</si>
  <si>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</si>
  <si>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</si>
  <si>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</si>
  <si>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</si>
  <si>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</si>
  <si>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</si>
  <si>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</si>
  <si>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</si>
  <si>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</si>
  <si>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</si>
  <si>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</si>
  <si>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</si>
  <si>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</si>
  <si>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</si>
  <si>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</si>
  <si>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</si>
  <si>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</si>
  <si>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</si>
  <si>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</si>
  <si>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</si>
  <si>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</si>
  <si>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</si>
  <si>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</si>
  <si>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</si>
  <si>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</si>
  <si>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</si>
  <si>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</si>
  <si>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</si>
  <si>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</si>
  <si>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</si>
  <si>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</si>
  <si>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</si>
  <si>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</si>
  <si>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</si>
  <si>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</si>
  <si>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</si>
  <si>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</si>
  <si>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</si>
  <si>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</si>
  <si>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</si>
  <si>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</si>
  <si>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</si>
  <si>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</si>
  <si>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</si>
  <si>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</si>
  <si>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</si>
  <si>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</si>
  <si>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</si>
  <si>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</si>
  <si>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</si>
  <si>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</si>
  <si>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</si>
  <si>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</si>
  <si>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</si>
  <si>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</si>
  <si>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</si>
  <si>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</si>
  <si>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</si>
  <si>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</si>
  <si>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</si>
  <si>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</si>
  <si>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</si>
  <si>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</si>
  <si>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</si>
  <si>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</si>
  <si>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</si>
  <si>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</si>
  <si>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</si>
  <si>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</si>
  <si>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</si>
  <si>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</si>
  <si>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</si>
  <si>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</si>
  <si>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</si>
  <si>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</si>
  <si>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</si>
  <si>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</si>
  <si>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</si>
  <si>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</si>
  <si>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</si>
  <si>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</si>
  <si>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</si>
  <si>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</si>
  <si>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</si>
  <si>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</si>
  <si>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</si>
  <si>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</si>
  <si>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</si>
  <si>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</si>
  <si>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</si>
  <si>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</si>
  <si>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</si>
  <si>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</si>
  <si>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</si>
  <si>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</si>
  <si>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</si>
  <si>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</si>
  <si>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</si>
  <si>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</si>
  <si>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</si>
  <si>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</si>
  <si>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</si>
  <si>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</si>
  <si>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</si>
  <si>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</si>
  <si>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</si>
  <si>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</si>
  <si>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</si>
  <si>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</si>
  <si>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</si>
  <si>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</si>
  <si>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</si>
  <si>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</si>
  <si>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</si>
  <si>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</si>
  <si>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</si>
  <si>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</si>
  <si>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</si>
  <si>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</si>
  <si>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</si>
  <si>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</si>
  <si>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</si>
  <si>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</si>
  <si>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</si>
  <si>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</si>
  <si>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</si>
  <si>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</si>
  <si>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</si>
  <si>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</si>
  <si>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</si>
  <si>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</si>
  <si>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</si>
  <si>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</si>
  <si>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</si>
  <si>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</si>
  <si>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</si>
  <si>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</si>
  <si>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</si>
  <si>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</si>
  <si>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</si>
  <si>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</si>
  <si>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</si>
  <si>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</si>
  <si>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</si>
  <si>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</si>
  <si>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</si>
  <si>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</si>
  <si>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</si>
  <si>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</si>
  <si>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</si>
  <si>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</si>
  <si>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</si>
  <si>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</si>
  <si>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</si>
  <si>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</si>
  <si>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</si>
  <si>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</si>
  <si>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</si>
  <si>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</si>
  <si>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</si>
  <si>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</si>
  <si>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</si>
  <si>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</si>
  <si>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</si>
  <si>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</si>
  <si>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</si>
  <si>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</si>
  <si>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</si>
  <si>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</si>
  <si>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</si>
  <si>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</si>
  <si>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</si>
  <si>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</si>
  <si>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</si>
  <si>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</si>
  <si>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</si>
  <si>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</si>
  <si>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</si>
  <si>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</si>
  <si>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</si>
  <si>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</si>
  <si>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</si>
  <si>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</si>
  <si>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</si>
  <si>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</si>
  <si>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</si>
  <si>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</si>
  <si>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</si>
  <si>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</si>
  <si>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</si>
  <si>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</si>
  <si>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</si>
  <si>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</si>
  <si>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</si>
  <si>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</si>
  <si>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</si>
  <si>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</si>
  <si>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</si>
  <si>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</si>
  <si>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</si>
  <si>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</si>
  <si>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</si>
  <si>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</si>
  <si>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</si>
  <si>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</si>
  <si>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</si>
  <si>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</si>
  <si>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</si>
  <si>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</si>
  <si>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</si>
  <si>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</si>
  <si>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</si>
  <si>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</si>
  <si>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</si>
  <si>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</si>
  <si>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</si>
  <si>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</si>
  <si>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</si>
  <si>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</si>
  <si>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</si>
  <si>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</si>
  <si>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</si>
  <si>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</si>
  <si>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</si>
  <si>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</si>
  <si>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</si>
  <si>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</si>
  <si>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</si>
  <si>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</si>
  <si>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</si>
  <si>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</si>
  <si>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</si>
  <si>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</si>
  <si>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</si>
  <si>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</si>
  <si>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</si>
  <si>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</si>
  <si>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</si>
  <si>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</si>
  <si>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</si>
  <si>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</si>
  <si>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</si>
  <si>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</si>
  <si>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</si>
  <si>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</si>
  <si>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</si>
  <si>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</si>
  <si>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</si>
  <si>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</si>
  <si>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</si>
  <si>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</si>
  <si>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</si>
  <si>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</si>
  <si>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</si>
  <si>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</si>
  <si>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</si>
  <si>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</si>
  <si>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</si>
  <si>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</si>
  <si>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</si>
  <si>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</si>
  <si>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</si>
  <si>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</si>
  <si>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</si>
  <si>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</si>
  <si>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</si>
  <si>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</si>
  <si>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</si>
  <si>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</si>
  <si>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</si>
  <si>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</si>
  <si>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</si>
  <si>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</si>
  <si>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</si>
  <si>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</si>
  <si>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</si>
  <si>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</si>
  <si>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</si>
  <si>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</si>
  <si>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</si>
  <si>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</si>
  <si>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</si>
  <si>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</si>
  <si>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</si>
  <si>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</si>
  <si>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</si>
  <si>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</si>
  <si>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</si>
  <si>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</si>
  <si>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</si>
  <si>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</si>
  <si>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</si>
  <si>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</si>
  <si>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</si>
  <si>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</si>
  <si>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</si>
  <si>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</si>
  <si>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</si>
  <si>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</si>
  <si>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</si>
  <si>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</si>
  <si>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</si>
  <si>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</si>
  <si>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</si>
  <si>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</si>
  <si>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</si>
  <si>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</si>
  <si>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</si>
  <si>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</si>
  <si>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</si>
  <si>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</si>
  <si>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</si>
  <si>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</si>
  <si>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</si>
  <si>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</si>
  <si>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</si>
  <si>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</si>
  <si>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</si>
  <si>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</si>
  <si>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</si>
  <si>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</si>
  <si>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</si>
  <si>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</si>
  <si>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</si>
  <si>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</si>
  <si>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</si>
  <si>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</si>
  <si>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</si>
  <si>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</si>
  <si>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</si>
  <si>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</si>
  <si>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</si>
  <si>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</si>
  <si>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</si>
  <si>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</si>
  <si>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</si>
  <si>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</si>
  <si>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</si>
  <si>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</si>
  <si>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</si>
  <si>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</si>
  <si>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</si>
  <si>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</si>
  <si>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</si>
  <si>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</si>
  <si>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</si>
  <si>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</si>
  <si>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</si>
  <si>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</si>
  <si>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</si>
  <si>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</si>
  <si>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</si>
  <si>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</si>
  <si>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</si>
  <si>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</si>
  <si>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</si>
  <si>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</si>
  <si>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</si>
  <si>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</si>
  <si>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</si>
  <si>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</si>
  <si>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</si>
  <si>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</si>
  <si>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</si>
  <si>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</si>
  <si>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</si>
  <si>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</si>
  <si>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</si>
  <si>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</si>
  <si>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</si>
  <si>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</si>
  <si>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</si>
  <si>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</si>
  <si>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</si>
  <si>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</si>
  <si>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</si>
  <si>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</si>
  <si>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</si>
  <si>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</si>
  <si>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</si>
  <si>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</si>
  <si>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</si>
  <si>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</si>
  <si>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</si>
  <si>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</si>
  <si>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</si>
  <si>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</si>
  <si>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</si>
  <si>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</si>
  <si>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</si>
  <si>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</si>
  <si>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</si>
  <si>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</si>
  <si>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</si>
  <si>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</si>
  <si>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</si>
  <si>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</si>
  <si>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</si>
  <si>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</si>
  <si>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</si>
  <si>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</si>
  <si>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</si>
  <si>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</si>
  <si>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</si>
  <si>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</si>
  <si>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</si>
  <si>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</si>
  <si>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</si>
  <si>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</si>
  <si>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</si>
  <si>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</si>
  <si>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</si>
  <si>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</si>
  <si>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</si>
  <si>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</si>
  <si>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</si>
  <si>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</si>
  <si>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</si>
  <si>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</si>
  <si>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</si>
  <si>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</si>
  <si>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</si>
  <si>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</si>
  <si>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</si>
  <si>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</si>
  <si>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</si>
  <si>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</si>
  <si>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</si>
  <si>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</si>
  <si>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</si>
  <si>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</si>
  <si>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</si>
  <si>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</si>
  <si>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</si>
  <si>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</si>
  <si>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</si>
  <si>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</si>
  <si>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</si>
  <si>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</si>
  <si>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</si>
  <si>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</si>
  <si>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</si>
  <si>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</si>
  <si>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</si>
  <si>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</si>
  <si>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</si>
  <si>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</si>
  <si>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</si>
  <si>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</si>
  <si>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</si>
  <si>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</si>
  <si>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</si>
  <si>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</si>
  <si>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</si>
  <si>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</si>
  <si>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</si>
  <si>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</si>
  <si>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</si>
  <si>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</si>
  <si>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</si>
  <si>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</si>
  <si>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</si>
  <si>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</si>
  <si>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</si>
  <si>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</si>
  <si>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</si>
  <si>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</si>
  <si>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</si>
  <si>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</si>
  <si>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</si>
  <si>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</si>
  <si>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</si>
  <si>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</si>
  <si>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</si>
  <si>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</si>
  <si>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</si>
  <si>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</si>
  <si>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</si>
  <si>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</si>
  <si>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</si>
  <si>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</si>
  <si>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</si>
  <si>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</si>
  <si>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</si>
  <si>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</si>
  <si>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</si>
  <si>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</si>
  <si>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</si>
  <si>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</si>
  <si>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</si>
  <si>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</si>
  <si>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</si>
  <si>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</si>
  <si>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</si>
  <si>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</si>
  <si>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</si>
  <si>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</si>
  <si>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</si>
  <si>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</si>
  <si>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</si>
  <si>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</si>
  <si>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</si>
  <si>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</si>
  <si>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</si>
  <si>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</si>
  <si>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</si>
  <si>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</si>
  <si>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</si>
  <si>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</si>
  <si>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</si>
  <si>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</si>
  <si>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</si>
  <si>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</si>
  <si>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</si>
  <si>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</si>
  <si>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</si>
  <si>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</si>
  <si>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</si>
  <si>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</si>
  <si>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</si>
  <si>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</si>
  <si>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</si>
  <si>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</si>
  <si>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</si>
  <si>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</si>
  <si>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</si>
  <si>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</si>
  <si>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</si>
  <si>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</si>
  <si>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</si>
  <si>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</si>
  <si>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</si>
  <si>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</si>
  <si>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</si>
  <si>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</si>
  <si>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</si>
  <si>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</si>
  <si>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</si>
  <si>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</si>
  <si>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</si>
  <si>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</si>
  <si>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</si>
  <si>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</si>
  <si>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</si>
  <si>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</si>
  <si>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</si>
  <si>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</si>
  <si>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</si>
  <si>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</si>
  <si>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</si>
  <si>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</si>
  <si>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</si>
  <si>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</si>
  <si>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</si>
  <si>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</si>
  <si>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</si>
  <si>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</si>
  <si>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</si>
  <si>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</si>
  <si>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</si>
  <si>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</si>
  <si>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</si>
  <si>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</si>
  <si>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</si>
  <si>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</si>
  <si>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</si>
  <si>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</si>
  <si>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</si>
  <si>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</si>
  <si>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</si>
  <si>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</si>
  <si>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</si>
  <si>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</si>
  <si>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</si>
  <si>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</si>
  <si>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</si>
  <si>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</si>
  <si>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</si>
  <si>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</si>
  <si>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</si>
  <si>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</si>
  <si>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</si>
  <si>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</si>
  <si>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</si>
  <si>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</si>
  <si>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</si>
  <si>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</si>
  <si>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</si>
  <si>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</si>
  <si>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</si>
  <si>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</si>
  <si>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</si>
  <si>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</si>
  <si>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</si>
  <si>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</si>
  <si>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</si>
  <si>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</si>
  <si>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</si>
  <si>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</si>
  <si>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</si>
  <si>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</si>
  <si>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</si>
  <si>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</si>
  <si>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</si>
  <si>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</si>
  <si>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</si>
  <si>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</si>
  <si>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</si>
  <si>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</si>
  <si>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</si>
  <si>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</si>
  <si>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</si>
  <si>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</si>
  <si>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</si>
  <si>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</si>
  <si>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</si>
  <si>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</si>
  <si>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</si>
  <si>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</si>
  <si>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</si>
  <si>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</si>
  <si>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</si>
  <si>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</si>
  <si>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</si>
  <si>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</si>
  <si>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</si>
  <si>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</si>
  <si>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</si>
  <si>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</si>
  <si>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</si>
  <si>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</si>
  <si>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</si>
  <si>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</si>
  <si>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</si>
  <si>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</si>
  <si>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</si>
  <si>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</si>
  <si>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</si>
  <si>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</si>
  <si>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</si>
  <si>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</si>
  <si>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</si>
  <si>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</si>
  <si>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</si>
  <si>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</si>
  <si>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</si>
  <si>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</si>
  <si>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</si>
  <si>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</si>
  <si>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</si>
  <si>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</si>
  <si>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</si>
  <si>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</si>
  <si>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</si>
  <si>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</si>
  <si>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</si>
  <si>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</si>
  <si>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</si>
  <si>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</si>
  <si>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</si>
  <si>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</si>
  <si>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</si>
  <si>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</si>
  <si>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</si>
  <si>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</si>
  <si>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</si>
  <si>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</si>
  <si>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</si>
  <si>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</si>
  <si>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</si>
  <si>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</si>
  <si>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</si>
  <si>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</si>
  <si>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</si>
  <si>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</si>
  <si>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</si>
  <si>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</si>
  <si>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</si>
  <si>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</si>
  <si>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</si>
  <si>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</si>
  <si>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</si>
  <si>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</si>
  <si>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</si>
  <si>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</si>
  <si>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</si>
  <si>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</si>
  <si>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</si>
  <si>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</si>
  <si>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</si>
  <si>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</si>
  <si>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</si>
  <si>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</si>
  <si>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</si>
  <si>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</si>
  <si>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</si>
  <si>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</si>
  <si>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</si>
  <si>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</si>
  <si>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</si>
  <si>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</si>
  <si>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</si>
  <si>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</si>
  <si>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</si>
  <si>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</si>
  <si>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</si>
  <si>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</si>
  <si>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</si>
  <si>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</si>
  <si>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</si>
  <si>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</si>
  <si>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</si>
  <si>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</si>
  <si>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</si>
  <si>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</si>
  <si>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</si>
  <si>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</si>
  <si>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</si>
  <si>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</si>
  <si>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</si>
  <si>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</si>
  <si>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</si>
  <si>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</si>
  <si>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</si>
  <si>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</si>
  <si>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</si>
  <si>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</si>
  <si>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</si>
  <si>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</si>
  <si>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</si>
  <si>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</si>
  <si>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</si>
  <si>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</si>
  <si>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</si>
  <si>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</si>
  <si>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</si>
  <si>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</si>
  <si>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</si>
  <si>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</si>
  <si>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</si>
  <si>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</si>
  <si>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</si>
  <si>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</si>
  <si>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</si>
  <si>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</si>
  <si>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</si>
  <si>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</si>
  <si>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</si>
  <si>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</si>
  <si>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</si>
  <si>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</si>
  <si>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</si>
  <si>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</si>
  <si>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</si>
  <si>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</si>
  <si>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</si>
  <si>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</si>
  <si>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</si>
  <si>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</si>
  <si>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</si>
  <si>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</si>
  <si>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</si>
  <si>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</si>
  <si>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</si>
  <si>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</si>
  <si>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</si>
  <si>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</si>
  <si>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</si>
  <si>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</si>
  <si>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</si>
  <si>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</si>
  <si>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</si>
  <si>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</si>
  <si>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</si>
  <si>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</si>
  <si>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</si>
  <si>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</si>
  <si>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</si>
  <si>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</si>
  <si>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</si>
  <si>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</si>
  <si>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</si>
  <si>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</si>
  <si>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</si>
  <si>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</si>
  <si>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</si>
  <si>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</si>
  <si>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</si>
  <si>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</si>
  <si>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</si>
  <si>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</si>
  <si>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</si>
  <si>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</si>
  <si>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</si>
  <si>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</si>
  <si>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</si>
  <si>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</si>
  <si>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</si>
  <si>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</si>
  <si>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</si>
  <si>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</si>
  <si>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</si>
  <si>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</si>
  <si>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</si>
  <si>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</si>
  <si>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</si>
  <si>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</si>
  <si>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</si>
  <si>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</si>
  <si>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</si>
  <si>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</si>
  <si>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</si>
  <si>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</si>
  <si>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</si>
  <si>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</si>
  <si>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</si>
  <si>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</si>
  <si>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</si>
  <si>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</si>
  <si>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</si>
  <si>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</si>
  <si>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</si>
  <si>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</si>
  <si>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</si>
  <si>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</si>
  <si>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</si>
  <si>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</si>
  <si>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</si>
  <si>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</si>
  <si>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</si>
  <si>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</si>
  <si>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</si>
  <si>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</si>
  <si>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</si>
  <si>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</si>
  <si>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</si>
  <si>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</si>
  <si>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</si>
  <si>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</si>
  <si>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</si>
  <si>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</si>
  <si>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</si>
  <si>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</si>
  <si>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</si>
  <si>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</si>
  <si>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</si>
  <si>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</si>
  <si>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</si>
  <si>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</si>
  <si>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</si>
  <si>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</si>
  <si>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</si>
  <si>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</si>
  <si>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</si>
  <si>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</si>
  <si>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</si>
  <si>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</si>
  <si>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</si>
  <si>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</si>
  <si>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</si>
  <si>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</si>
  <si>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</si>
  <si>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</si>
  <si>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</si>
  <si>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</si>
  <si>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</si>
  <si>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</si>
  <si>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</si>
  <si>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</si>
  <si>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</si>
  <si>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</si>
  <si>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</si>
  <si>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</si>
  <si>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</si>
  <si>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</si>
  <si>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</si>
  <si>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</si>
  <si>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</si>
  <si>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</si>
  <si>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</si>
  <si>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</si>
  <si>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</si>
  <si>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</si>
  <si>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</si>
  <si>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</si>
  <si>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</si>
  <si>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</si>
  <si>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</si>
  <si>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</si>
  <si>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</si>
  <si>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</si>
  <si>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</si>
  <si>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</si>
  <si>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</si>
  <si>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</si>
  <si>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</si>
  <si>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</si>
  <si>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</si>
  <si>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</si>
  <si>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</si>
  <si>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</si>
  <si>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</si>
  <si>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</si>
  <si>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</si>
  <si>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</si>
  <si>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</si>
  <si>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</si>
  <si>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</si>
  <si>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</si>
  <si>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</si>
  <si>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</si>
  <si>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</si>
  <si>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</si>
  <si>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</si>
  <si>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</si>
  <si>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</si>
  <si>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</si>
  <si>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</si>
  <si>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</si>
  <si>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</si>
  <si>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</si>
  <si>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</si>
  <si>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</si>
  <si>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</si>
  <si>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</si>
  <si>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</si>
  <si>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</si>
  <si>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</si>
  <si>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</si>
  <si>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</si>
  <si>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</si>
  <si>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</si>
  <si>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</si>
  <si>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</si>
  <si>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</si>
  <si>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</si>
  <si>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</si>
  <si>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</si>
  <si>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</si>
  <si>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</si>
  <si>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</si>
  <si>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</si>
  <si>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</si>
  <si>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</si>
  <si>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</si>
  <si>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</si>
  <si>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</si>
  <si>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</si>
  <si>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</si>
  <si>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</si>
  <si>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</si>
  <si>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</si>
  <si>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</si>
  <si>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</si>
  <si>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</si>
  <si>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</si>
  <si>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</si>
  <si>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</si>
  <si>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</si>
  <si>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</si>
  <si>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</si>
  <si>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</si>
  <si>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</si>
  <si>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</si>
  <si>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</si>
  <si>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</si>
  <si>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</si>
  <si>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</si>
  <si>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</si>
  <si>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</si>
  <si>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</si>
  <si>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</si>
  <si>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</si>
  <si>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</si>
  <si>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</si>
  <si>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</si>
  <si>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</si>
  <si>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</si>
  <si>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</si>
  <si>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</si>
  <si>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</si>
  <si>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</si>
  <si>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</si>
  <si>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</si>
  <si>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</si>
  <si>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</si>
  <si>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</si>
  <si>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</si>
  <si>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</si>
  <si>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</si>
  <si>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</si>
  <si>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</si>
  <si>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</si>
  <si>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</si>
  <si>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</si>
  <si>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</si>
  <si>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</si>
  <si>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</si>
  <si>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</si>
  <si>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</si>
  <si>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</si>
  <si>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</si>
  <si>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</si>
  <si>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</si>
  <si>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</si>
  <si>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</si>
  <si>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</si>
  <si>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</si>
  <si>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</si>
  <si>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</si>
  <si>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</si>
  <si>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</si>
  <si>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</si>
  <si>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</si>
  <si>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</si>
  <si>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</si>
  <si>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</si>
  <si>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</si>
  <si>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</si>
  <si>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</si>
  <si>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</si>
  <si>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</si>
  <si>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</si>
  <si>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</si>
  <si>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</si>
  <si>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</si>
  <si>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</si>
  <si>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</si>
  <si>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</si>
  <si>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</si>
  <si>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</si>
  <si>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</si>
  <si>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</si>
  <si>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</si>
  <si>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</si>
  <si>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</si>
  <si>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</si>
  <si>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</si>
  <si>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</si>
  <si>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</si>
  <si>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</si>
  <si>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</si>
  <si>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</si>
  <si>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</si>
  <si>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</si>
  <si>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</si>
  <si>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</si>
  <si>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</si>
  <si>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</si>
  <si>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</si>
  <si>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</si>
  <si>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</si>
  <si>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</si>
  <si>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</si>
  <si>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</si>
  <si>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</si>
  <si>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</si>
  <si>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</si>
  <si>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</si>
  <si>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</si>
  <si>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</si>
  <si>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</si>
  <si>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</si>
  <si>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</si>
  <si>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</si>
  <si>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</si>
  <si>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</si>
  <si>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</si>
  <si>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</si>
  <si>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</si>
  <si>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</si>
  <si>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</si>
  <si>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</si>
  <si>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</si>
  <si>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</si>
  <si>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</si>
  <si>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</si>
  <si>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</si>
  <si>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</si>
  <si>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</si>
  <si>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</si>
  <si>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</si>
  <si>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</si>
  <si>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</si>
  <si>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</si>
  <si>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</si>
  <si>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</si>
  <si>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</si>
  <si>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</si>
  <si>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</si>
  <si>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</si>
  <si>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</si>
  <si>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</si>
  <si>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</si>
  <si>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</si>
  <si>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</si>
  <si>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</si>
  <si>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</si>
  <si>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</si>
  <si>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</si>
  <si>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</si>
  <si>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</si>
  <si>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</si>
  <si>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</si>
  <si>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</si>
  <si>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</si>
  <si>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</si>
  <si>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</si>
  <si>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</si>
  <si>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</si>
  <si>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</si>
  <si>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</si>
  <si>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</si>
  <si>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</si>
  <si>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</si>
  <si>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</si>
  <si>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</si>
  <si>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</si>
  <si>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</si>
  <si>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</si>
  <si>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</si>
  <si>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</si>
  <si>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</si>
  <si>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</si>
  <si>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</si>
  <si>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</si>
  <si>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</si>
  <si>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</si>
  <si>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</si>
  <si>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</si>
  <si>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</si>
  <si>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</si>
  <si>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</si>
  <si>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</si>
  <si>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</si>
  <si>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</si>
  <si>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</si>
  <si>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</si>
  <si>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</si>
  <si>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</si>
  <si>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</si>
  <si>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</si>
  <si>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</si>
  <si>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</si>
  <si>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</si>
  <si>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</si>
  <si>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</si>
  <si>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</si>
  <si>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</si>
  <si>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</si>
  <si>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</si>
  <si>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</si>
  <si>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</si>
  <si>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</si>
  <si>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</si>
  <si>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</si>
  <si>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</si>
  <si>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</si>
  <si>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</si>
  <si>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</si>
  <si>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</si>
  <si>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</si>
  <si>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</si>
  <si>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</si>
  <si>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</si>
  <si>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</si>
  <si>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</si>
  <si>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</si>
  <si>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</si>
  <si>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</si>
  <si>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</si>
  <si>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</si>
  <si>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</si>
  <si>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</si>
  <si>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</si>
  <si>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</si>
  <si>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</si>
  <si>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</si>
  <si>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</si>
  <si>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</si>
  <si>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</si>
  <si>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</si>
  <si>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</si>
  <si>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</si>
  <si>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</si>
  <si>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</si>
  <si>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</si>
  <si>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</si>
  <si>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</si>
  <si>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</si>
  <si>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</si>
  <si>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</si>
  <si>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</si>
  <si>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</si>
  <si>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</si>
  <si>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</si>
  <si>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</si>
  <si>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</si>
  <si>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</si>
  <si>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</si>
  <si>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</si>
  <si>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</si>
  <si>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</si>
  <si>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</si>
  <si>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</si>
  <si>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</si>
  <si>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</si>
  <si>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</si>
  <si>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</si>
  <si>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</si>
  <si>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</si>
  <si>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</si>
  <si>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</si>
  <si>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</si>
  <si>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</si>
  <si>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</si>
  <si>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</si>
  <si>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</si>
  <si>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</si>
  <si>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</si>
  <si>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</si>
  <si>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</si>
  <si>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</si>
  <si>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</si>
  <si>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</si>
  <si>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</si>
  <si>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</si>
  <si>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</si>
  <si>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</si>
  <si>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</si>
  <si>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</si>
  <si>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</si>
  <si>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</si>
  <si>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</si>
  <si>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</si>
  <si>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</si>
  <si>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</si>
  <si>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</si>
  <si>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</si>
  <si>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</si>
  <si>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</si>
  <si>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</si>
  <si>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</si>
  <si>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</si>
  <si>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</si>
  <si>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</si>
  <si>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</si>
  <si>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</si>
  <si>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</si>
  <si>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</si>
  <si>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</si>
  <si>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</si>
  <si>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</si>
  <si>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</si>
  <si>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</si>
  <si>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</si>
  <si>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</si>
  <si>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</si>
  <si>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</si>
  <si>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</si>
  <si>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</si>
  <si>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</si>
  <si>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</si>
  <si>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</si>
  <si>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</si>
  <si>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</si>
  <si>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</si>
  <si>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</si>
  <si>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</si>
  <si>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</si>
  <si>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</si>
  <si>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</si>
  <si>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</si>
  <si>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</si>
  <si>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</si>
  <si>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</si>
  <si>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</si>
  <si>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</si>
  <si>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</si>
  <si>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</si>
  <si>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</si>
  <si>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</si>
  <si>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</si>
  <si>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</si>
  <si>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</si>
  <si>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</si>
  <si>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</si>
  <si>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</si>
  <si>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</si>
  <si>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</si>
  <si>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</si>
  <si>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</si>
  <si>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</si>
  <si>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</si>
  <si>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</si>
  <si>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</si>
  <si>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</si>
  <si>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</si>
  <si>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</si>
  <si>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</si>
  <si>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</si>
  <si>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</si>
  <si>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</si>
  <si>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</si>
  <si>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</si>
  <si>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</si>
  <si>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</si>
  <si>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</si>
  <si>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</si>
  <si>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</si>
  <si>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</si>
  <si>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</si>
  <si>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</si>
  <si>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</si>
  <si>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</si>
  <si>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</si>
  <si>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</si>
  <si>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</si>
  <si>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</si>
  <si>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</si>
  <si>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</si>
  <si>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</si>
  <si>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</si>
  <si>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</si>
  <si>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</si>
  <si>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</si>
  <si>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</si>
  <si>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</si>
  <si>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</si>
  <si>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</si>
  <si>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</si>
  <si>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</si>
  <si>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</si>
  <si>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</si>
  <si>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</si>
  <si>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</si>
  <si>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</si>
  <si>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</si>
  <si>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</si>
  <si>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</si>
  <si>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</si>
  <si>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</si>
  <si>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</si>
  <si>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</si>
  <si>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</si>
  <si>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</si>
  <si>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</si>
  <si>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</si>
  <si>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</si>
  <si>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</si>
  <si>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</si>
  <si>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</si>
  <si>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</si>
  <si>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</si>
  <si>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</si>
  <si>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</si>
  <si>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</si>
  <si>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</si>
  <si>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</si>
  <si>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</si>
  <si>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</si>
  <si>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</si>
  <si>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</si>
  <si>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</si>
  <si>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</si>
  <si>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</si>
  <si>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</si>
  <si>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</si>
  <si>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</si>
  <si>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</si>
  <si>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</si>
  <si>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</si>
  <si>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</si>
  <si>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</si>
  <si>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</si>
  <si>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</si>
  <si>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</si>
  <si>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</si>
  <si>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</si>
  <si>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</si>
  <si>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</si>
  <si>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</si>
  <si>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</si>
  <si>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</si>
  <si>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</si>
  <si>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</si>
  <si>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</si>
  <si>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</si>
  <si>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</si>
  <si>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</si>
  <si>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</si>
  <si>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</si>
  <si>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</si>
  <si>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</si>
  <si>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</si>
  <si>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</si>
  <si>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</si>
  <si>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</si>
  <si>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</si>
  <si>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</si>
  <si>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</si>
  <si>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</si>
  <si>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</si>
  <si>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</si>
  <si>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</si>
  <si>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</si>
  <si>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</si>
  <si>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</si>
  <si>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</si>
  <si>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</si>
  <si>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</si>
  <si>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</si>
  <si>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</si>
  <si>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</si>
  <si>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</si>
  <si>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</si>
  <si>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</si>
  <si>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</si>
  <si>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</si>
  <si>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</si>
  <si>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</si>
  <si>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</si>
  <si>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</si>
  <si>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</si>
  <si>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</si>
  <si>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</si>
  <si>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</si>
  <si>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</si>
  <si>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</si>
  <si>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</si>
  <si>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</si>
  <si>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</si>
  <si>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</si>
  <si>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</si>
  <si>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</si>
  <si>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</si>
  <si>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</si>
  <si>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</si>
  <si>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</si>
  <si>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</si>
  <si>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</si>
  <si>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</si>
  <si>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</si>
  <si>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</si>
  <si>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</si>
  <si>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</si>
  <si>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</si>
  <si>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</si>
  <si>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</si>
  <si>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</si>
  <si>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</si>
  <si>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</si>
  <si>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</si>
  <si>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</si>
  <si>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</si>
  <si>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</si>
  <si>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</si>
  <si>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</si>
  <si>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</si>
  <si>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</si>
  <si>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</si>
  <si>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</si>
  <si>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</si>
  <si>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</si>
  <si>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</si>
  <si>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</si>
  <si>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</si>
  <si>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</si>
  <si>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</si>
  <si>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</si>
  <si>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</si>
  <si>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</si>
  <si>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</si>
  <si>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</si>
  <si>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</si>
  <si>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</si>
  <si>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</si>
  <si>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</si>
  <si>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</si>
  <si>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</si>
  <si>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</si>
  <si>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</si>
  <si>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</si>
  <si>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</si>
  <si>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</si>
  <si>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</si>
  <si>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</si>
  <si>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</si>
  <si>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</si>
  <si>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</si>
  <si>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</si>
  <si>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</si>
  <si>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</si>
  <si>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</si>
  <si>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</si>
  <si>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</si>
  <si>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</si>
  <si>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</si>
  <si>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</si>
  <si>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</si>
  <si>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</si>
  <si>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</si>
  <si>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</si>
  <si>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</si>
  <si>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</si>
  <si>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</si>
  <si>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</si>
  <si>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</si>
  <si>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</si>
  <si>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</si>
  <si>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</si>
  <si>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</si>
  <si>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</si>
  <si>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</si>
  <si>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</si>
  <si>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</si>
  <si>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</si>
  <si>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</si>
  <si>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</si>
  <si>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</si>
  <si>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</si>
  <si>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</si>
  <si>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</si>
  <si>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</si>
  <si>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</si>
  <si>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</si>
  <si>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</si>
  <si>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</si>
  <si>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</si>
  <si>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</si>
  <si>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</si>
  <si>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</si>
  <si>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</si>
  <si>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</si>
  <si>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</si>
  <si>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</si>
  <si>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</si>
  <si>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</si>
  <si>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</si>
  <si>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</si>
  <si>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</si>
  <si>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</si>
  <si>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</si>
  <si>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</si>
  <si>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</si>
  <si>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</si>
  <si>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</si>
  <si>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</si>
  <si>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</si>
  <si>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</si>
  <si>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</si>
  <si>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</si>
  <si>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</si>
  <si>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</si>
  <si>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</si>
  <si>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</si>
  <si>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</si>
  <si>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</si>
  <si>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</si>
  <si>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</si>
  <si>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</si>
  <si>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</si>
  <si>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</si>
  <si>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</si>
  <si>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</si>
  <si>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</si>
  <si>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</si>
  <si>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</si>
  <si>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</si>
  <si>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</si>
  <si>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</si>
  <si>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</si>
  <si>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</si>
  <si>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</si>
  <si>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</si>
  <si>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</si>
  <si>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</si>
  <si>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</si>
  <si>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</si>
  <si>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</si>
  <si>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</si>
  <si>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</si>
  <si>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</si>
  <si>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</si>
  <si>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</si>
  <si>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</si>
  <si>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</si>
  <si>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</si>
  <si>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</si>
  <si>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</si>
  <si>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</si>
  <si>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</si>
  <si>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</si>
  <si>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</si>
  <si>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</si>
  <si>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</si>
  <si>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</si>
  <si>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</si>
  <si>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</si>
  <si>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</si>
  <si>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</si>
  <si>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</si>
  <si>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</si>
  <si>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</si>
  <si>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</si>
  <si>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</si>
  <si>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</si>
  <si>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</si>
  <si>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</si>
  <si>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</si>
  <si>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</si>
  <si>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</si>
  <si>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</si>
  <si>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</si>
  <si>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</si>
  <si>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</si>
  <si>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</si>
  <si>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</si>
  <si>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</si>
  <si>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</si>
  <si>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</si>
  <si>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</si>
  <si>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</si>
  <si>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</si>
  <si>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</si>
  <si>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</si>
  <si>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</si>
  <si>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</si>
  <si>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</si>
  <si>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</si>
  <si>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</si>
  <si>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</si>
  <si>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</si>
  <si>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</si>
  <si>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</si>
  <si>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</si>
  <si>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</si>
  <si>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</si>
  <si>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</si>
  <si>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</si>
  <si>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</si>
  <si>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</si>
  <si>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</si>
  <si>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</si>
  <si>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</si>
  <si>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</si>
  <si>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</si>
  <si>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</si>
  <si>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</si>
  <si>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</si>
  <si>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</si>
  <si>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</si>
  <si>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</si>
  <si>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</si>
  <si>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</si>
  <si>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</si>
  <si>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</si>
  <si>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</si>
  <si>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</si>
  <si>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</si>
  <si>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</si>
  <si>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</si>
  <si>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</si>
  <si>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</si>
  <si>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</si>
  <si>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</si>
  <si>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</si>
  <si>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</si>
  <si>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</si>
  <si>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</si>
  <si>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</si>
  <si>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</si>
  <si>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</si>
  <si>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</si>
  <si>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</si>
  <si>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</si>
  <si>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</si>
  <si>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</si>
  <si>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</si>
  <si>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</si>
  <si>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</si>
  <si>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</si>
  <si>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</si>
  <si>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</si>
  <si>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</si>
  <si>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</si>
  <si>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</si>
  <si>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</si>
  <si>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</si>
  <si>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</si>
  <si>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</si>
  <si>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</si>
  <si>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</si>
  <si>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</si>
  <si>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</si>
  <si>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</si>
  <si>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</si>
  <si>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</si>
  <si>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</si>
  <si>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</si>
  <si>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</si>
  <si>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</si>
  <si>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</si>
  <si>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</si>
  <si>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</si>
  <si>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</si>
  <si>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</si>
  <si>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</si>
  <si>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</si>
  <si>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</si>
  <si>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</si>
  <si>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</si>
  <si>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</si>
  <si>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</si>
  <si>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</si>
  <si>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</si>
  <si>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</si>
  <si>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</si>
  <si>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</si>
  <si>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</si>
  <si>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</si>
  <si>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</si>
  <si>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</si>
  <si>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</si>
  <si>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</si>
  <si>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</si>
  <si>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</si>
  <si>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</si>
  <si>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</si>
  <si>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</si>
  <si>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</si>
  <si>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</si>
  <si>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</si>
  <si>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</si>
  <si>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</si>
  <si>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</si>
  <si>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</si>
  <si>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</si>
  <si>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</si>
  <si>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</si>
  <si>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</si>
  <si>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</si>
  <si>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</si>
  <si>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</si>
  <si>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</si>
  <si>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</si>
  <si>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</si>
  <si>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</si>
  <si>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</si>
  <si>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</si>
  <si>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</si>
  <si>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</si>
  <si>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</si>
  <si>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</si>
  <si>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</si>
  <si>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</si>
  <si>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</si>
  <si>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</si>
  <si>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</si>
  <si>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</si>
  <si>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</si>
  <si>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</si>
  <si>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</si>
  <si>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</si>
  <si>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</si>
  <si>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</si>
  <si>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</si>
  <si>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</si>
  <si>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</si>
  <si>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</si>
  <si>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</si>
  <si>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</si>
  <si>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</si>
  <si>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</si>
  <si>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</si>
  <si>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</si>
  <si>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</si>
  <si>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</si>
  <si>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</si>
  <si>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</si>
  <si>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</si>
  <si>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</si>
  <si>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</si>
  <si>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</si>
  <si>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</si>
  <si>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</si>
  <si>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</si>
  <si>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</si>
  <si>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</si>
  <si>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</si>
  <si>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</si>
  <si>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</si>
  <si>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</si>
  <si>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</si>
  <si>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</si>
  <si>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</si>
  <si>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</si>
  <si>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</si>
  <si>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</si>
  <si>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</si>
  <si>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</si>
  <si>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</si>
  <si>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</si>
  <si>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</si>
  <si>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</si>
  <si>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</si>
  <si>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</si>
  <si>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</si>
  <si>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</si>
  <si>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</si>
  <si>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</si>
  <si>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</si>
  <si>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</si>
  <si>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</si>
  <si>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</si>
  <si>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</si>
  <si>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</si>
  <si>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</si>
  <si>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</si>
  <si>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</si>
  <si>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</si>
  <si>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</si>
  <si>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</si>
  <si>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</si>
  <si>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</si>
  <si>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</si>
  <si>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</si>
  <si>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</si>
  <si>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</si>
  <si>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</si>
  <si>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</si>
  <si>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</si>
  <si>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</si>
  <si>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</si>
  <si>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</si>
  <si>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</si>
  <si>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</si>
  <si>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</si>
  <si>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</si>
  <si>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</si>
  <si>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</si>
  <si>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</si>
  <si>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</si>
  <si>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</si>
  <si>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</si>
  <si>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</si>
  <si>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</si>
  <si>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</si>
  <si>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</si>
  <si>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</si>
  <si>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</si>
  <si>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</si>
  <si>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</si>
  <si>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</si>
  <si>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</si>
  <si>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</si>
  <si>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</si>
  <si>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</si>
  <si>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</si>
  <si>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</si>
  <si>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</si>
  <si>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</si>
  <si>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</si>
  <si>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</si>
  <si>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</si>
  <si>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</si>
  <si>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</si>
  <si>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</si>
  <si>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</si>
  <si>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</si>
  <si>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</si>
  <si>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</si>
  <si>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</si>
  <si>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</si>
  <si>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</si>
  <si>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</si>
  <si>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</si>
  <si>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</si>
  <si>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</si>
  <si>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</si>
  <si>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</si>
  <si>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</si>
  <si>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</si>
  <si>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</si>
  <si>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</si>
  <si>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</si>
  <si>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</si>
  <si>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</si>
  <si>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</si>
  <si>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</si>
  <si>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</si>
  <si>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</si>
  <si>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</si>
  <si>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</si>
  <si>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</si>
  <si>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</si>
  <si>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</si>
  <si>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</si>
  <si>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</si>
  <si>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</si>
  <si>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</si>
  <si>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</si>
  <si>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</si>
  <si>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</si>
  <si>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</si>
  <si>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</si>
  <si>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</si>
  <si>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</si>
  <si>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</si>
  <si>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</si>
  <si>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</si>
  <si>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</si>
  <si>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</si>
  <si>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</si>
  <si>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</si>
  <si>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</si>
  <si>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</si>
  <si>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</si>
  <si>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</si>
  <si>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</si>
  <si>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</si>
  <si>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</si>
  <si>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</si>
  <si>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</si>
  <si>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</si>
  <si>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</si>
  <si>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</si>
  <si>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</si>
  <si>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</si>
  <si>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</si>
  <si>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</si>
  <si>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</si>
  <si>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</si>
  <si>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</si>
  <si>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</si>
  <si>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</si>
  <si>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</si>
  <si>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</si>
  <si>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</si>
  <si>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</si>
  <si>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</si>
  <si>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</si>
  <si>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</si>
  <si>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</si>
  <si>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</si>
  <si>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</si>
  <si>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</si>
  <si>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</si>
  <si>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</si>
  <si>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</si>
  <si>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</si>
  <si>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</si>
  <si>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</si>
  <si>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</si>
  <si>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</si>
  <si>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</si>
  <si>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</si>
  <si>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</si>
  <si>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</si>
  <si>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</si>
  <si>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</si>
  <si>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</si>
  <si>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</si>
  <si>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</si>
  <si>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</si>
  <si>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</si>
  <si>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</si>
  <si>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</si>
  <si>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</si>
  <si>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</si>
  <si>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</si>
  <si>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</si>
  <si>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</si>
  <si>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</si>
  <si>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</si>
  <si>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</si>
  <si>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</si>
  <si>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</si>
  <si>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</si>
  <si>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</si>
  <si>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</si>
  <si>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</si>
  <si>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</si>
  <si>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</si>
  <si>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</si>
  <si>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</si>
  <si>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</si>
  <si>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</si>
  <si>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</si>
  <si>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</si>
  <si>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</si>
  <si>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</si>
  <si>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</si>
  <si>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</si>
  <si>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</si>
  <si>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</si>
  <si>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</si>
  <si>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</si>
  <si>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</si>
  <si>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</si>
  <si>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</si>
  <si>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</si>
  <si>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</si>
  <si>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</si>
  <si>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</si>
  <si>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</si>
  <si>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</si>
  <si>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</si>
  <si>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</si>
  <si>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</si>
  <si>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</si>
  <si>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</si>
  <si>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</si>
  <si>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</si>
  <si>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</si>
  <si>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</si>
  <si>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</si>
  <si>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</si>
  <si>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</si>
  <si>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</si>
  <si>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</si>
  <si>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</si>
  <si>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</si>
  <si>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</si>
  <si>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</si>
  <si>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</si>
  <si>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</si>
  <si>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</si>
  <si>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</si>
  <si>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</si>
  <si>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</si>
  <si>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</si>
  <si>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</si>
  <si>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</si>
  <si>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</si>
  <si>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</si>
  <si>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</si>
  <si>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</si>
  <si>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</si>
  <si>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</si>
  <si>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</si>
  <si>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</si>
  <si>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</si>
  <si>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</si>
  <si>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</si>
  <si>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</si>
  <si>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</si>
  <si>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</si>
  <si>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</si>
  <si>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</si>
  <si>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</si>
  <si>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</si>
  <si>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</si>
  <si>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</si>
  <si>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</si>
  <si>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</si>
  <si>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</si>
  <si>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</si>
  <si>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</si>
  <si>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</si>
  <si>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</si>
  <si>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</si>
  <si>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</si>
  <si>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</si>
  <si>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</si>
  <si>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</si>
  <si>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</si>
  <si>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</si>
  <si>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</si>
  <si>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</si>
  <si>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</si>
  <si>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</si>
  <si>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</si>
  <si>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</si>
  <si>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</si>
  <si>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</si>
  <si>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</si>
  <si>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</si>
  <si>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</si>
  <si>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</si>
  <si>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</si>
  <si>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</si>
  <si>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</si>
  <si>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</si>
  <si>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</si>
  <si>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</si>
  <si>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</si>
  <si>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</si>
  <si>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</si>
  <si>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</si>
  <si>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</si>
  <si>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</si>
  <si>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</si>
  <si>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</si>
  <si>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</si>
  <si>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</si>
  <si>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</si>
  <si>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</si>
  <si>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</si>
  <si>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</si>
  <si>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</si>
  <si>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</si>
  <si>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</si>
  <si>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</si>
  <si>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</si>
  <si>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</si>
  <si>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</si>
  <si>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</si>
  <si>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</si>
  <si>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</si>
  <si>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</si>
  <si>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</si>
  <si>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</si>
  <si>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</si>
  <si>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</si>
  <si>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</si>
  <si>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</si>
  <si>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</si>
  <si>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</si>
  <si>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</si>
  <si>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</si>
  <si>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</si>
  <si>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</si>
  <si>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</si>
  <si>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</si>
  <si>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</si>
  <si>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</si>
  <si>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</si>
  <si>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</si>
  <si>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</si>
  <si>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</si>
  <si>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</si>
  <si>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</si>
  <si>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</si>
  <si>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</si>
  <si>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</si>
  <si>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</si>
  <si>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</si>
  <si>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</si>
  <si>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</si>
  <si>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</si>
  <si>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</si>
  <si>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</si>
  <si>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</si>
  <si>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</si>
  <si>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</si>
  <si>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</si>
  <si>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</si>
  <si>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</si>
  <si>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</si>
  <si>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</si>
  <si>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</si>
  <si>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</si>
  <si>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</si>
  <si>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</si>
  <si>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</si>
  <si>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</si>
  <si>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</si>
  <si>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</si>
  <si>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</si>
  <si>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</si>
  <si>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</si>
  <si>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</si>
  <si>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</si>
  <si>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</si>
  <si>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</si>
  <si>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</si>
  <si>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</si>
  <si>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</si>
  <si>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</si>
  <si>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</si>
  <si>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</si>
  <si>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</si>
  <si>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</si>
  <si>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</si>
  <si>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</si>
  <si>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</si>
  <si>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</si>
  <si>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</si>
  <si>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</si>
  <si>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</si>
  <si>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</si>
  <si>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</si>
  <si>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</si>
  <si>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</si>
  <si>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</si>
  <si>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</si>
  <si>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</si>
  <si>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</si>
  <si>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</si>
  <si>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</si>
  <si>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</si>
  <si>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</si>
  <si>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</si>
  <si>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</si>
  <si>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</si>
  <si>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</si>
  <si>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</si>
  <si>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</si>
  <si>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</si>
  <si>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</si>
  <si>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</si>
  <si>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</si>
  <si>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</si>
  <si>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</si>
  <si>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</si>
  <si>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</si>
  <si>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</si>
  <si>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</si>
  <si>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</si>
  <si>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</si>
  <si>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</si>
  <si>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</si>
  <si>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</si>
  <si>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</si>
  <si>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</si>
  <si>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</si>
  <si>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</si>
  <si>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</si>
  <si>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</si>
  <si>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</si>
  <si>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</si>
  <si>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</si>
  <si>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</si>
  <si>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</si>
  <si>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</si>
  <si>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</si>
  <si>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</si>
  <si>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</si>
  <si>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</si>
  <si>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</si>
  <si>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</si>
  <si>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</si>
  <si>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</si>
  <si>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</si>
  <si>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</si>
  <si>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</si>
  <si>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</si>
  <si>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</si>
  <si>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</si>
  <si>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</si>
  <si>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</si>
  <si>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</si>
  <si>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</si>
  <si>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</si>
  <si>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</si>
  <si>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</si>
  <si>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</si>
  <si>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</si>
  <si>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</si>
  <si>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</si>
  <si>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</si>
  <si>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</si>
  <si>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</si>
  <si>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</si>
  <si>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</si>
  <si>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</si>
  <si>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</si>
  <si>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</si>
  <si>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</si>
  <si>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</si>
  <si>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</si>
  <si>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</si>
  <si>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</si>
  <si>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</si>
  <si>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</si>
  <si>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</si>
  <si>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</si>
  <si>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</si>
  <si>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</si>
  <si>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</si>
  <si>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</si>
  <si>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</si>
  <si>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</si>
  <si>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</si>
  <si>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</si>
  <si>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</si>
  <si>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</si>
  <si>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</si>
  <si>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</si>
  <si>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</si>
  <si>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</si>
  <si>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</si>
  <si>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</si>
  <si>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</si>
  <si>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</si>
  <si>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</si>
  <si>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</si>
  <si>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</si>
  <si>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</si>
  <si>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</si>
  <si>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</si>
  <si>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</si>
  <si>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</si>
  <si>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</si>
  <si>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</si>
  <si>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</si>
  <si>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</si>
  <si>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</si>
  <si>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</si>
  <si>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</si>
  <si>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</si>
  <si>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</si>
  <si>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</si>
  <si>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</si>
  <si>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</si>
  <si>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</si>
  <si>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</si>
  <si>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</si>
  <si>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</si>
  <si>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</si>
  <si>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</si>
  <si>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</si>
  <si>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</si>
  <si>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</si>
  <si>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</si>
  <si>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</si>
  <si>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</si>
  <si>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</si>
  <si>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</si>
  <si>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</si>
  <si>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</si>
  <si>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</si>
  <si>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</si>
  <si>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</si>
  <si>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</si>
  <si>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</si>
  <si>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</si>
  <si>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</si>
  <si>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</si>
  <si>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</si>
  <si>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</si>
  <si>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</si>
  <si>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</si>
  <si>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</si>
  <si>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</si>
  <si>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</si>
  <si>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</si>
  <si>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</si>
  <si>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</si>
  <si>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</si>
  <si>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</si>
  <si>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</si>
  <si>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</si>
  <si>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</si>
  <si>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</si>
  <si>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</si>
  <si>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</si>
  <si>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</si>
  <si>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</si>
  <si>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</si>
  <si>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</si>
  <si>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</si>
  <si>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</si>
  <si>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</si>
  <si>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</si>
  <si>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</si>
  <si>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</si>
  <si>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</si>
  <si>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</si>
  <si>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</si>
  <si>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</si>
  <si>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</si>
  <si>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</si>
  <si>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</si>
  <si>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</si>
  <si>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</si>
  <si>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</si>
  <si>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</si>
  <si>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</si>
  <si>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</si>
  <si>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</si>
  <si>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</si>
  <si>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</si>
  <si>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</si>
  <si>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</si>
  <si>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</si>
  <si>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</si>
  <si>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</si>
  <si>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</si>
  <si>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</si>
  <si>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</si>
  <si>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</si>
  <si>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</si>
  <si>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</si>
  <si>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</si>
  <si>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</si>
  <si>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</si>
  <si>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</si>
  <si>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</si>
  <si>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</si>
  <si>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</si>
  <si>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</si>
  <si>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</si>
  <si>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</si>
  <si>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</si>
  <si>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</si>
  <si>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</si>
  <si>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</si>
  <si>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</si>
  <si>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</si>
  <si>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</si>
  <si>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</si>
  <si>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</si>
  <si>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</si>
  <si>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</si>
  <si>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</si>
  <si>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</si>
  <si>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</si>
  <si>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</si>
  <si>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</si>
  <si>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</si>
  <si>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</si>
  <si>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</si>
  <si>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</si>
  <si>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</si>
  <si>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</si>
  <si>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</si>
  <si>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</si>
  <si>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</si>
  <si>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</si>
  <si>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</si>
  <si>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</si>
  <si>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</si>
  <si>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</si>
  <si>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</si>
  <si>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</si>
  <si>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</si>
  <si>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</si>
  <si>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</si>
  <si>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</si>
  <si>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</si>
  <si>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</si>
  <si>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</si>
  <si>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</si>
  <si>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</si>
  <si>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</si>
  <si>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</si>
  <si>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</si>
  <si>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</si>
  <si>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</si>
  <si>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</si>
  <si>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</si>
  <si>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</si>
  <si>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</si>
  <si>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</si>
  <si>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</si>
  <si>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</si>
  <si>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</si>
  <si>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</si>
  <si>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</si>
  <si>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</si>
  <si>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</si>
  <si>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</si>
  <si>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</si>
  <si>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</si>
  <si>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</si>
  <si>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</si>
  <si>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</si>
  <si>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</si>
  <si>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</si>
  <si>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</si>
  <si>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</si>
  <si>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</si>
  <si>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</si>
  <si>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</si>
  <si>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</si>
  <si>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</si>
  <si>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</si>
  <si>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</si>
  <si>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</si>
  <si>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</si>
  <si>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</si>
  <si>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</si>
  <si>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</si>
  <si>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</si>
  <si>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</si>
  <si>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</si>
  <si>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</si>
  <si>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</si>
  <si>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</si>
  <si>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</si>
  <si>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</si>
  <si>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</si>
  <si>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</si>
  <si>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</si>
  <si>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</si>
  <si>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</si>
  <si>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</si>
  <si>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</si>
  <si>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</si>
  <si>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</si>
  <si>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</si>
  <si>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</si>
  <si>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</si>
  <si>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</si>
  <si>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</si>
  <si>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</si>
  <si>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</si>
  <si>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</si>
  <si>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</si>
  <si>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</si>
  <si>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</si>
  <si>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</si>
  <si>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</si>
  <si>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</si>
  <si>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</si>
  <si>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</si>
  <si>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</si>
  <si>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</si>
  <si>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</si>
  <si>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</si>
  <si>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</si>
  <si>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</si>
  <si>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</si>
  <si>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</si>
  <si>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</si>
  <si>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</si>
  <si>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</si>
  <si>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</si>
  <si>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</si>
  <si>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</si>
  <si>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</si>
  <si>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</si>
  <si>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</si>
  <si>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</si>
  <si>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</si>
  <si>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</si>
  <si>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</si>
  <si>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</si>
  <si>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</si>
  <si>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</si>
  <si>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</si>
  <si>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</si>
  <si>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</si>
  <si>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</si>
  <si>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</si>
  <si>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</si>
  <si>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</si>
  <si>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</si>
  <si>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</si>
  <si>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</si>
  <si>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</si>
  <si>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</si>
  <si>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</si>
  <si>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</si>
  <si>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</si>
  <si>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</si>
  <si>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</si>
  <si>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</si>
  <si>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</si>
  <si>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</si>
  <si>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</si>
  <si>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</si>
  <si>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</si>
  <si>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</si>
  <si>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</si>
  <si>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</si>
  <si>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</si>
  <si>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</si>
  <si>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</si>
  <si>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</si>
  <si>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</si>
  <si>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</si>
  <si>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</si>
  <si>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</si>
  <si>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</si>
  <si>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</si>
  <si>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</si>
  <si>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</si>
  <si>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</si>
  <si>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</si>
  <si>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</si>
  <si>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</si>
  <si>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</si>
  <si>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</si>
  <si>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</si>
  <si>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</si>
  <si>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</si>
  <si>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</si>
  <si>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</si>
  <si>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</si>
  <si>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</si>
  <si>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</si>
  <si>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</si>
  <si>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</si>
  <si>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</si>
  <si>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</si>
  <si>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</si>
  <si>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</si>
  <si>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</si>
  <si>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</si>
  <si>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</si>
  <si>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</si>
  <si>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</si>
  <si>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</si>
  <si>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</si>
  <si>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</si>
  <si>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</si>
  <si>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</si>
  <si>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</si>
  <si>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</si>
  <si>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</si>
  <si>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</si>
  <si>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</si>
  <si>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</si>
  <si>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</si>
  <si>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</si>
  <si>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</si>
  <si>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</si>
  <si>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</si>
  <si>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</si>
  <si>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</si>
  <si>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</si>
  <si>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</si>
  <si>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</si>
  <si>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</si>
  <si>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</si>
  <si>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</si>
  <si>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</si>
  <si>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</si>
  <si>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</si>
  <si>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</si>
  <si>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</si>
  <si>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</si>
  <si>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</si>
  <si>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</si>
  <si>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</si>
  <si>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</si>
  <si>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</si>
  <si>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</si>
  <si>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</si>
  <si>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</si>
  <si>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</si>
  <si>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</si>
  <si>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</si>
  <si>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</si>
  <si>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</si>
  <si>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</si>
  <si>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</si>
  <si>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</si>
  <si>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</si>
  <si>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</si>
  <si>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</si>
  <si>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</si>
  <si>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</si>
  <si>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</si>
  <si>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</si>
  <si>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</si>
  <si>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</si>
  <si>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</si>
  <si>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</si>
  <si>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</si>
  <si>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</si>
  <si>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</si>
  <si>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</si>
  <si>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</si>
  <si>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</si>
  <si>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</si>
  <si>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</si>
  <si>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</si>
  <si>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</si>
  <si>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</si>
  <si>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</si>
  <si>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</si>
  <si>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</si>
  <si>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</si>
  <si>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</si>
  <si>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</si>
  <si>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</si>
  <si>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</si>
  <si>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</si>
  <si>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</si>
  <si>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</si>
  <si>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</si>
  <si>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</si>
  <si>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</si>
  <si>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</si>
  <si>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</si>
  <si>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</si>
  <si>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</si>
  <si>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</si>
  <si>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</si>
  <si>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</si>
  <si>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</si>
  <si>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</si>
  <si>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</si>
  <si>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</si>
  <si>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</si>
  <si>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</si>
  <si>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</si>
  <si>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</si>
  <si>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</si>
  <si>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</si>
  <si>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</si>
  <si>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</si>
  <si>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</si>
  <si>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</si>
  <si>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</si>
  <si>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</si>
  <si>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</si>
  <si>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</si>
  <si>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</si>
  <si>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</si>
  <si>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</si>
  <si>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</si>
  <si>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</si>
  <si>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</si>
  <si>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</si>
  <si>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</si>
  <si>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</si>
  <si>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</si>
  <si>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</si>
  <si>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</si>
  <si>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</si>
  <si>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</si>
  <si>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</si>
  <si>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</si>
  <si>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</si>
  <si>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</si>
  <si>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</si>
  <si>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</si>
  <si>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</si>
  <si>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</si>
  <si>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</si>
  <si>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</si>
  <si>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</si>
  <si>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</si>
  <si>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</si>
  <si>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</si>
  <si>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</si>
  <si>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</si>
  <si>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</si>
  <si>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</si>
  <si>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</si>
  <si>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</si>
  <si>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</si>
  <si>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</si>
  <si>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</si>
  <si>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</si>
  <si>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</si>
  <si>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</si>
  <si>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</si>
  <si>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</si>
  <si>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</si>
  <si>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</si>
  <si>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</si>
  <si>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</si>
  <si>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</si>
  <si>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</si>
  <si>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</si>
  <si>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</si>
  <si>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</si>
  <si>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</si>
  <si>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</si>
  <si>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</si>
  <si>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</si>
  <si>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</si>
  <si>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</si>
  <si>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</si>
  <si>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</si>
  <si>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</si>
  <si>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</si>
  <si>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</si>
  <si>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</si>
  <si>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</si>
  <si>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</si>
  <si>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</si>
  <si>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</si>
  <si>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</si>
  <si>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</si>
  <si>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</si>
  <si>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</si>
  <si>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</si>
  <si>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</si>
  <si>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</si>
  <si>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</si>
  <si>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</si>
  <si>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</si>
  <si>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</si>
  <si>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</si>
  <si>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</si>
  <si>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</si>
  <si>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</si>
  <si>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</si>
  <si>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</si>
  <si>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</si>
  <si>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</si>
  <si>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</si>
  <si>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</si>
  <si>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</si>
  <si>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</si>
  <si>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</si>
  <si>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</si>
  <si>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</si>
  <si>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</si>
  <si>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</si>
  <si>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</si>
  <si>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</si>
  <si>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</si>
  <si>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</si>
  <si>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</si>
  <si>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</si>
  <si>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</si>
  <si>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</si>
  <si>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</si>
  <si>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</si>
  <si>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</si>
  <si>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</si>
  <si>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</si>
  <si>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</si>
  <si>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</si>
  <si>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</si>
  <si>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</si>
  <si>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</si>
  <si>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</si>
  <si>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</si>
  <si>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</si>
  <si>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</si>
  <si>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</si>
  <si>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</si>
  <si>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</si>
  <si>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</si>
  <si>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</si>
  <si>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</si>
  <si>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</si>
  <si>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</si>
  <si>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</si>
  <si>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</si>
  <si>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</si>
  <si>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</si>
  <si>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</si>
  <si>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</si>
  <si>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</si>
  <si>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</si>
  <si>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</si>
  <si>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</si>
  <si>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</si>
  <si>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</si>
  <si>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</si>
  <si>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</si>
  <si>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</si>
  <si>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</si>
  <si>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</si>
  <si>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</si>
  <si>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</si>
  <si>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</si>
  <si>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</si>
  <si>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</si>
  <si>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</si>
  <si>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</si>
  <si>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</si>
  <si>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</si>
  <si>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</si>
  <si>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</si>
  <si>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</si>
  <si>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</si>
  <si>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</si>
  <si>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</si>
  <si>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</si>
  <si>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</si>
  <si>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</si>
  <si>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</si>
  <si>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</si>
  <si>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</si>
  <si>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</si>
  <si>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</si>
  <si>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</si>
  <si>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</si>
  <si>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</si>
  <si>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</si>
  <si>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</si>
  <si>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</si>
  <si>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</si>
  <si>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</si>
  <si>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</si>
  <si>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</si>
  <si>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</si>
  <si>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</si>
  <si>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</si>
  <si>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</si>
  <si>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</si>
  <si>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</si>
  <si>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</si>
  <si>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</si>
  <si>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</si>
  <si>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</si>
  <si>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</si>
  <si>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</si>
  <si>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</si>
  <si>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</si>
  <si>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</si>
  <si>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</si>
  <si>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</si>
  <si>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</si>
  <si>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</si>
  <si>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</si>
  <si>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</si>
  <si>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</si>
  <si>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</si>
  <si>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</si>
  <si>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</si>
  <si>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</si>
  <si>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</si>
  <si>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</si>
  <si>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</si>
  <si>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</si>
  <si>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</si>
  <si>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</si>
  <si>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</si>
  <si>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</si>
  <si>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</si>
  <si>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</si>
  <si>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</si>
  <si>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</si>
  <si>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</si>
  <si>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</si>
  <si>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</si>
  <si>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</si>
  <si>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</si>
  <si>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</si>
  <si>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</si>
  <si>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</si>
  <si>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</si>
  <si>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</si>
  <si>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</si>
  <si>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</si>
  <si>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</si>
  <si>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</si>
  <si>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</si>
  <si>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</si>
  <si>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</si>
  <si>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</si>
  <si>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</si>
  <si>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</si>
  <si>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</si>
  <si>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</si>
  <si>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</si>
  <si>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</si>
  <si>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</si>
  <si>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</si>
  <si>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</si>
  <si>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</si>
  <si>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</si>
  <si>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</si>
  <si>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</si>
  <si>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</si>
  <si>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</si>
  <si>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</si>
  <si>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</si>
  <si>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</si>
  <si>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</si>
  <si>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</si>
  <si>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</si>
  <si>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</si>
  <si>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</si>
  <si>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</si>
  <si>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</si>
  <si>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</si>
  <si>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</si>
  <si>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</si>
  <si>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</si>
  <si>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</si>
  <si>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</si>
  <si>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</si>
  <si>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</si>
  <si>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</si>
  <si>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</si>
  <si>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</si>
  <si>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</si>
  <si>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</si>
  <si>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</si>
  <si>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</si>
  <si>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</si>
  <si>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</si>
  <si>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</si>
  <si>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</si>
  <si>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</si>
  <si>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</si>
  <si>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</si>
  <si>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</si>
  <si>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</si>
  <si>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</si>
  <si>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</si>
  <si>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</si>
  <si>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</si>
  <si>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</si>
  <si>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</si>
  <si>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</si>
  <si>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</si>
  <si>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</si>
  <si>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</si>
  <si>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</si>
  <si>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</si>
  <si>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</si>
  <si>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</si>
  <si>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</si>
  <si>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</si>
  <si>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</si>
  <si>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</si>
  <si>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</si>
  <si>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</si>
  <si>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</si>
  <si>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</si>
  <si>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</si>
  <si>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</si>
  <si>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</si>
  <si>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</si>
  <si>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</si>
  <si>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</si>
  <si>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</si>
  <si>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</si>
  <si>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</si>
  <si>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</si>
  <si>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</si>
  <si>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</si>
  <si>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</si>
  <si>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</si>
  <si>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</si>
  <si>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</si>
  <si>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</si>
  <si>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</si>
  <si>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</si>
  <si>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</si>
  <si>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</si>
  <si>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</si>
  <si>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</si>
  <si>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</si>
  <si>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</si>
  <si>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</si>
  <si>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</si>
  <si>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</si>
  <si>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</si>
  <si>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</si>
  <si>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</si>
  <si>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</si>
  <si>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</si>
  <si>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</si>
  <si>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</si>
  <si>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</si>
  <si>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</si>
  <si>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</si>
  <si>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</si>
  <si>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</si>
  <si>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</si>
  <si>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</si>
  <si>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</si>
  <si>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</si>
  <si>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</si>
  <si>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</si>
  <si>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</si>
  <si>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</si>
  <si>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</si>
  <si>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</si>
  <si>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</si>
  <si>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</si>
  <si>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</si>
  <si>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</si>
  <si>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</si>
  <si>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</si>
  <si>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</si>
  <si>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</si>
  <si>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</si>
  <si>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</si>
  <si>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</si>
  <si>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</si>
  <si>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</si>
  <si>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</si>
  <si>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</si>
  <si>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</si>
  <si>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</si>
  <si>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</si>
  <si>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</si>
  <si>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</si>
  <si>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</si>
  <si>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</si>
  <si>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</si>
  <si>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</si>
  <si>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</si>
  <si>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</si>
  <si>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</si>
  <si>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</si>
  <si>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</si>
  <si>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</si>
  <si>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</si>
  <si>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</si>
  <si>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</si>
  <si>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</si>
  <si>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</si>
  <si>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</si>
  <si>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</si>
  <si>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</si>
  <si>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</si>
  <si>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</si>
  <si>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</si>
  <si>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</si>
  <si>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</si>
  <si>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</si>
  <si>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</si>
  <si>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</si>
  <si>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</si>
  <si>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</si>
  <si>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</si>
  <si>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</si>
  <si>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</si>
  <si>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</si>
  <si>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</si>
  <si>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</si>
  <si>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</si>
  <si>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</si>
  <si>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</si>
  <si>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</si>
  <si>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</si>
  <si>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</si>
  <si>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</si>
  <si>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</si>
  <si>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</si>
  <si>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</si>
  <si>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</si>
  <si>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</si>
  <si>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</si>
  <si>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</si>
  <si>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</si>
  <si>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</si>
  <si>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</si>
  <si>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</si>
  <si>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</si>
  <si>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</si>
  <si>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</si>
  <si>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</si>
  <si>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</si>
  <si>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</si>
  <si>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</si>
  <si>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</si>
  <si>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</si>
  <si>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</si>
  <si>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</si>
  <si>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</si>
  <si>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</si>
  <si>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</si>
  <si>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</si>
  <si>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</si>
  <si>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</si>
  <si>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</si>
  <si>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</si>
  <si>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</si>
  <si>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</si>
  <si>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</si>
  <si>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</si>
  <si>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</si>
  <si>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</si>
  <si>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</si>
  <si>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</si>
  <si>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</si>
  <si>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</si>
  <si>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</si>
  <si>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</si>
  <si>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</si>
  <si>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</si>
  <si>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</si>
  <si>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</si>
  <si>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</si>
  <si>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</si>
  <si>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</si>
  <si>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</si>
  <si>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</si>
  <si>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</si>
  <si>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</si>
  <si>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</si>
  <si>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</si>
  <si>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</si>
  <si>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</si>
  <si>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</si>
  <si>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</si>
  <si>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</si>
  <si>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</si>
  <si>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</si>
  <si>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</si>
  <si>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</si>
  <si>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</si>
  <si>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</si>
  <si>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</si>
  <si>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</si>
  <si>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</si>
  <si>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</si>
  <si>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</si>
  <si>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</si>
  <si>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</si>
  <si>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</si>
  <si>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</si>
  <si>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</si>
  <si>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</si>
  <si>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</si>
  <si>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</si>
  <si>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</si>
  <si>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</si>
  <si>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</si>
  <si>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</si>
  <si>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</si>
  <si>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</si>
  <si>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</si>
  <si>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</si>
  <si>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</si>
  <si>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</si>
  <si>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</si>
  <si>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</si>
  <si>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</si>
  <si>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</si>
  <si>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</si>
  <si>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</si>
  <si>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</si>
  <si>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</si>
  <si>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</si>
  <si>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</si>
  <si>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</si>
  <si>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</si>
  <si>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</si>
  <si>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</si>
  <si>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</si>
  <si>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</si>
  <si>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</si>
  <si>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</si>
  <si>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</si>
  <si>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</si>
  <si>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</si>
  <si>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</si>
  <si>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</si>
  <si>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</si>
  <si>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</si>
  <si>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</si>
  <si>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</si>
  <si>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</si>
  <si>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</si>
  <si>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</si>
  <si>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</si>
  <si>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</si>
  <si>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</si>
  <si>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</si>
  <si>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</si>
  <si>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</si>
  <si>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</si>
  <si>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</si>
  <si>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</si>
  <si>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</si>
  <si>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</si>
  <si>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</si>
  <si>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</si>
  <si>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</si>
  <si>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</si>
  <si>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</si>
  <si>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</si>
  <si>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</si>
  <si>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</si>
  <si>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</si>
  <si>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</si>
  <si>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</si>
  <si>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</si>
  <si>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</si>
  <si>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</si>
  <si>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</si>
  <si>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</si>
  <si>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</si>
  <si>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</si>
  <si>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</si>
  <si>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</si>
  <si>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</si>
  <si>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</si>
  <si>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</si>
  <si>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</si>
  <si>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</si>
  <si>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</si>
  <si>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</si>
  <si>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</si>
  <si>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</si>
  <si>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</si>
  <si>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</si>
  <si>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</si>
  <si>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</si>
  <si>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</si>
  <si>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</si>
  <si>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</si>
  <si>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</si>
  <si>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</si>
  <si>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</si>
  <si>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</si>
  <si>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</si>
  <si>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</si>
  <si>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</si>
  <si>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</si>
  <si>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</si>
  <si>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</si>
  <si>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</si>
  <si>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</si>
  <si>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</si>
  <si>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</si>
  <si>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</si>
  <si>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</si>
  <si>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</si>
  <si>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</si>
  <si>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</si>
  <si>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</si>
  <si>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</si>
  <si>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</si>
  <si>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</si>
  <si>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</si>
  <si>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</si>
  <si>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</si>
  <si>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</si>
  <si>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</si>
  <si>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</si>
  <si>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</si>
  <si>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</si>
  <si>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</si>
  <si>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</si>
  <si>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</si>
  <si>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</si>
  <si>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</si>
  <si>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</si>
  <si>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</si>
  <si>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</si>
  <si>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</si>
  <si>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</si>
  <si>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</si>
  <si>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</si>
  <si>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</si>
  <si>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</si>
  <si>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</si>
  <si>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</si>
  <si>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</si>
  <si>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</si>
  <si>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</si>
  <si>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</si>
  <si>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</si>
  <si>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</si>
  <si>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</si>
  <si>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</si>
  <si>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</si>
  <si>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</si>
  <si>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</si>
  <si>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</si>
  <si>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</si>
  <si>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</si>
  <si>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</si>
  <si>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</si>
  <si>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</si>
  <si>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</si>
  <si>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</si>
  <si>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</si>
  <si>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</si>
  <si>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</si>
  <si>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</si>
  <si>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</si>
  <si>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</si>
  <si>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</si>
  <si>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</si>
  <si>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</si>
  <si>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</si>
  <si>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</si>
  <si>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</si>
  <si>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</si>
  <si>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</si>
  <si>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</si>
  <si>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</si>
  <si>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</si>
  <si>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</si>
  <si>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</si>
  <si>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</si>
  <si>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</si>
  <si>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</si>
  <si>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</si>
  <si>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</si>
  <si>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</si>
  <si>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</si>
  <si>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</si>
  <si>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</si>
  <si>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</si>
  <si>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</si>
  <si>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</si>
  <si>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</si>
  <si>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</si>
  <si>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</si>
  <si>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</si>
  <si>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</si>
  <si>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</si>
  <si>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</si>
  <si>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</si>
  <si>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</si>
  <si>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</si>
  <si>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</si>
  <si>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</si>
  <si>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</si>
  <si>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</si>
  <si>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</si>
  <si>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</si>
  <si>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</si>
  <si>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</si>
  <si>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</si>
  <si>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</si>
  <si>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</si>
  <si>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</si>
  <si>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</si>
  <si>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</si>
  <si>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</si>
  <si>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</si>
  <si>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</si>
  <si>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</si>
  <si>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</si>
  <si>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</si>
  <si>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</si>
  <si>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</si>
  <si>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</si>
  <si>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</si>
  <si>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</si>
  <si>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</si>
  <si>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</si>
  <si>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</si>
  <si>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</si>
  <si>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</si>
  <si>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</si>
  <si>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</si>
  <si>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</si>
  <si>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</si>
  <si>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</si>
  <si>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</si>
  <si>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</si>
  <si>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</si>
  <si>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</si>
  <si>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</si>
  <si>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</si>
  <si>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</si>
  <si>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</si>
  <si>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</si>
  <si>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</si>
  <si>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</si>
  <si>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</si>
  <si>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</si>
  <si>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</si>
  <si>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</si>
  <si>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</si>
  <si>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</si>
  <si>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</si>
  <si>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</si>
  <si>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</si>
  <si>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</si>
  <si>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</si>
  <si>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</si>
  <si>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</si>
  <si>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</si>
  <si>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</si>
  <si>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</si>
  <si>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</si>
  <si>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</si>
  <si>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</si>
  <si>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</si>
  <si>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</si>
  <si>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</si>
  <si>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</si>
  <si>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</si>
  <si>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</si>
  <si>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</si>
  <si>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</si>
  <si>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</si>
  <si>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</si>
  <si>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</si>
  <si>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</si>
  <si>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</si>
  <si>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</si>
  <si>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</si>
  <si>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</si>
  <si>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</si>
  <si>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</si>
  <si>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</si>
  <si>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</si>
  <si>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</si>
  <si>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</si>
  <si>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</si>
  <si>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</si>
  <si>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</si>
  <si>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</si>
  <si>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</si>
  <si>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</si>
  <si>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</si>
  <si>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</si>
  <si>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</si>
  <si>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</si>
  <si>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</si>
  <si>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</si>
  <si>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</si>
  <si>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</si>
  <si>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</si>
  <si>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</si>
  <si>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</si>
  <si>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</si>
  <si>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</si>
  <si>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</si>
  <si>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</si>
  <si>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</si>
  <si>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</si>
  <si>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</si>
  <si>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</si>
  <si>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</si>
  <si>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</si>
  <si>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</si>
  <si>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</si>
  <si>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</si>
  <si>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</si>
  <si>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</si>
  <si>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</si>
  <si>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</si>
  <si>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</si>
  <si>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</si>
  <si>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</si>
  <si>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</si>
  <si>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</si>
  <si>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</si>
  <si>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</si>
  <si>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</si>
  <si>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</si>
  <si>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</si>
  <si>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</si>
  <si>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</si>
  <si>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</si>
  <si>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</si>
  <si>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</si>
  <si>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</si>
  <si>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</si>
  <si>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</si>
  <si>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</si>
  <si>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</si>
  <si>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</si>
  <si>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</si>
  <si>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</si>
  <si>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</si>
  <si>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</si>
  <si>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</si>
  <si>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</si>
  <si>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</si>
  <si>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</si>
  <si>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</si>
  <si>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</si>
  <si>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</si>
  <si>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</si>
  <si>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</si>
  <si>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</si>
  <si>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</si>
  <si>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</si>
  <si>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</si>
  <si>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</si>
  <si>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</si>
  <si>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</si>
  <si>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</si>
  <si>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</si>
  <si>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</si>
  <si>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</si>
  <si>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</si>
  <si>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</si>
  <si>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</si>
  <si>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</si>
  <si>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</si>
  <si>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</si>
  <si>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</si>
  <si>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</si>
  <si>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</si>
  <si>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</si>
  <si>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</si>
  <si>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</si>
  <si>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</si>
  <si>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</si>
  <si>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</si>
  <si>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</si>
  <si>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</si>
  <si>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</si>
  <si>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</si>
  <si>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</si>
  <si>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</si>
  <si>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</si>
  <si>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</si>
  <si>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</si>
  <si>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</si>
  <si>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</si>
  <si>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</si>
  <si>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</si>
  <si>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</si>
  <si>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</si>
  <si>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</si>
  <si>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</si>
  <si>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</si>
  <si>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</si>
  <si>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</si>
  <si>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</si>
  <si>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</si>
  <si>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</si>
  <si>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</si>
  <si>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</si>
  <si>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</si>
  <si>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</si>
  <si>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</si>
  <si>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</si>
  <si>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</si>
  <si>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</si>
  <si>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</si>
  <si>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</si>
  <si>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</si>
  <si>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</si>
  <si>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</si>
  <si>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</si>
  <si>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</si>
  <si>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</si>
  <si>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</si>
  <si>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</si>
  <si>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</si>
  <si>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</si>
  <si>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</si>
  <si>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</si>
  <si>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</si>
  <si>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</si>
  <si>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</si>
  <si>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</si>
  <si>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</si>
  <si>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</si>
  <si>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</si>
  <si>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</si>
  <si>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</si>
  <si>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</si>
  <si>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</si>
  <si>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</si>
  <si>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</si>
  <si>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</si>
  <si>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</si>
  <si>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</si>
  <si>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</si>
  <si>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</si>
  <si>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</si>
  <si>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</si>
  <si>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</si>
  <si>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</si>
  <si>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</si>
  <si>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</si>
  <si>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</si>
  <si>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</si>
  <si>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</si>
  <si>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</si>
  <si>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</si>
  <si>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</si>
  <si>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</si>
  <si>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</si>
  <si>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</si>
  <si>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</si>
  <si>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</si>
  <si>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</si>
  <si>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</si>
  <si>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</si>
  <si>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</si>
  <si>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</si>
  <si>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</si>
  <si>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</si>
  <si>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</si>
  <si>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</si>
  <si>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</si>
  <si>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</si>
  <si>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</si>
  <si>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</si>
  <si>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</si>
  <si>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</si>
  <si>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</si>
  <si>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</si>
  <si>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</si>
  <si>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</si>
  <si>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</si>
  <si>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</si>
  <si>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</si>
  <si>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</si>
  <si>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</si>
  <si>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</si>
  <si>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</si>
  <si>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</si>
  <si>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</si>
  <si>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</si>
  <si>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</si>
  <si>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</si>
  <si>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</si>
  <si>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</si>
  <si>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</si>
  <si>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</si>
  <si>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</si>
  <si>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</si>
  <si>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</si>
  <si>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</si>
  <si>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</si>
  <si>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</si>
  <si>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</si>
  <si>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</si>
  <si>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</si>
  <si>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</si>
  <si>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</si>
  <si>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</si>
  <si>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</si>
  <si>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</si>
  <si>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</si>
  <si>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</si>
  <si>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</si>
  <si>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</si>
  <si>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</si>
  <si>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</si>
  <si>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</si>
  <si>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</si>
  <si>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</si>
  <si>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</si>
  <si>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</si>
  <si>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</si>
  <si>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</si>
  <si>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</si>
  <si>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</si>
  <si>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</si>
  <si>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</si>
  <si>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</si>
  <si>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</si>
  <si>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</si>
  <si>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</si>
  <si>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</si>
  <si>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</si>
  <si>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</si>
  <si>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</si>
  <si>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</si>
  <si>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</si>
  <si>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</si>
  <si>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</si>
  <si>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</si>
  <si>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</si>
  <si>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</si>
  <si>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</si>
  <si>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</si>
  <si>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</si>
  <si>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</si>
  <si>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</si>
  <si>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</si>
  <si>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</si>
  <si>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</si>
  <si>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</si>
  <si>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</si>
  <si>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</si>
  <si>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</si>
  <si>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</si>
  <si>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</si>
  <si>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</si>
  <si>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</si>
  <si>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</si>
  <si>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</si>
  <si>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</si>
  <si>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</si>
  <si>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</si>
  <si>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</si>
  <si>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</si>
  <si>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</si>
  <si>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</si>
  <si>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</si>
  <si>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</si>
  <si>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</si>
  <si>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</si>
  <si>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</si>
  <si>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</si>
  <si>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</si>
  <si>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</si>
  <si>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</si>
  <si>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</si>
  <si>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</si>
  <si>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</si>
  <si>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</si>
  <si>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</si>
  <si>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</si>
  <si>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</si>
  <si>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</si>
  <si>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</si>
  <si>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</si>
  <si>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</si>
  <si>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</si>
  <si>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</si>
  <si>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</si>
  <si>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</si>
  <si>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</si>
  <si>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</si>
  <si>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</si>
  <si>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</si>
  <si>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</si>
  <si>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</si>
  <si>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</si>
  <si>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</si>
  <si>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</si>
  <si>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</si>
  <si>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</si>
  <si>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</si>
  <si>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</si>
  <si>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</si>
  <si>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</si>
  <si>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</si>
  <si>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</si>
  <si>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</si>
  <si>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</si>
  <si>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</si>
  <si>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</si>
  <si>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</si>
  <si>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</si>
  <si>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</si>
  <si>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</si>
  <si>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</si>
  <si>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</si>
  <si>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</si>
  <si>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</si>
  <si>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</si>
  <si>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</si>
  <si>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</si>
  <si>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</si>
  <si>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</si>
  <si>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</si>
  <si>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</si>
  <si>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</si>
  <si>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</si>
  <si>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</si>
  <si>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</si>
  <si>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</si>
  <si>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</si>
  <si>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</si>
  <si>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</si>
  <si>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</si>
  <si>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</si>
  <si>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</si>
  <si>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</si>
  <si>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</si>
  <si>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</si>
  <si>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</si>
  <si>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</si>
  <si>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</si>
  <si>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</si>
  <si>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</si>
  <si>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</si>
  <si>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</si>
  <si>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</si>
  <si>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</si>
  <si>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</si>
  <si>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</si>
  <si>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</si>
  <si>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</si>
  <si>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</si>
  <si>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</si>
  <si>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</si>
  <si>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</si>
  <si>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</si>
  <si>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</si>
  <si>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</si>
  <si>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</si>
  <si>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</si>
  <si>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</si>
  <si>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</si>
  <si>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</si>
  <si>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</si>
  <si>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</si>
  <si>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</si>
  <si>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</si>
  <si>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</si>
  <si>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</si>
  <si>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</si>
  <si>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</si>
  <si>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</si>
  <si>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</si>
  <si>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</si>
  <si>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</si>
  <si>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</si>
  <si>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</si>
  <si>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</si>
  <si>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</si>
  <si>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</si>
  <si>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</si>
  <si>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</si>
  <si>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</si>
  <si>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</si>
  <si>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</si>
  <si>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</si>
  <si>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</si>
  <si>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</si>
  <si>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</si>
  <si>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</si>
  <si>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</si>
  <si>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</si>
  <si>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</si>
  <si>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</si>
  <si>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</si>
  <si>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</si>
  <si>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</si>
  <si>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</si>
  <si>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</si>
  <si>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</si>
  <si>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</si>
  <si>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</si>
  <si>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</si>
  <si>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</si>
  <si>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</si>
  <si>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</si>
  <si>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</si>
  <si>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</si>
  <si>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</si>
  <si>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</si>
  <si>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</si>
  <si>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</si>
  <si>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</si>
  <si>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</si>
  <si>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</si>
  <si>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</si>
  <si>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</si>
  <si>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</si>
  <si>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</si>
  <si>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</si>
  <si>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</si>
  <si>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</si>
  <si>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</si>
  <si>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</si>
  <si>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</si>
  <si>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</si>
  <si>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</si>
  <si>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</si>
  <si>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</si>
  <si>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</si>
  <si>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</si>
  <si>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</si>
  <si>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</si>
  <si>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</si>
  <si>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</si>
  <si>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</si>
  <si>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</si>
  <si>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</si>
  <si>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</si>
  <si>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</si>
  <si>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</si>
  <si>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</si>
  <si>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</si>
  <si>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</si>
  <si>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</si>
  <si>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</si>
  <si>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</si>
  <si>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</si>
  <si>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</si>
  <si>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</si>
  <si>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</si>
  <si>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</si>
  <si>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</si>
  <si>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</si>
  <si>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</si>
  <si>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</si>
  <si>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</si>
  <si>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</si>
  <si>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</si>
  <si>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</si>
  <si>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</si>
  <si>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</si>
  <si>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</si>
  <si>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</si>
  <si>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</si>
  <si>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</si>
  <si>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</si>
  <si>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</si>
  <si>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</si>
  <si>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</si>
  <si>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</si>
  <si>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</si>
  <si>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</si>
  <si>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</si>
  <si>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</si>
  <si>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</si>
  <si>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</si>
  <si>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</si>
  <si>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</si>
  <si>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</si>
  <si>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</si>
  <si>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</si>
  <si>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</si>
  <si>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</si>
  <si>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</si>
  <si>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</si>
  <si>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</si>
  <si>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</si>
  <si>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</si>
  <si>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</si>
  <si>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</si>
  <si>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</si>
  <si>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</si>
  <si>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</si>
  <si>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</si>
  <si>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</si>
  <si>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</si>
  <si>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</si>
  <si>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</si>
  <si>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</si>
  <si>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</si>
  <si>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</si>
  <si>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</si>
  <si>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</si>
  <si>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</si>
  <si>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</si>
  <si>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</si>
  <si>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</si>
  <si>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</si>
  <si>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</si>
  <si>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</si>
  <si>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</si>
  <si>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</si>
  <si>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</si>
  <si>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</si>
  <si>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</si>
  <si>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</si>
  <si>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</si>
  <si>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</si>
  <si>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</si>
  <si>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</si>
  <si>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</si>
  <si>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</si>
  <si>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</si>
  <si>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</si>
  <si>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</si>
  <si>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</si>
  <si>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</si>
  <si>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</si>
  <si>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</si>
  <si>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</si>
  <si>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</si>
  <si>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</si>
  <si>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</si>
  <si>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</si>
  <si>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</si>
  <si>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</si>
  <si>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</si>
  <si>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</si>
  <si>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</si>
  <si>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</si>
  <si>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</si>
  <si>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</si>
  <si>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</si>
  <si>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</si>
  <si>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</si>
  <si>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</si>
  <si>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</si>
  <si>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</si>
  <si>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</si>
  <si>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</si>
  <si>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</si>
  <si>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</si>
  <si>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</si>
  <si>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</si>
  <si>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</si>
  <si>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</si>
  <si>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</si>
  <si>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</si>
  <si>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</si>
  <si>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</si>
  <si>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</si>
  <si>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</si>
  <si>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</si>
  <si>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</si>
  <si>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</si>
  <si>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</si>
  <si>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</si>
  <si>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</si>
  <si>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</si>
  <si>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</si>
  <si>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</si>
  <si>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</si>
  <si>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</si>
  <si>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</si>
  <si>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</si>
  <si>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</si>
  <si>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</si>
  <si>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</si>
  <si>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</si>
  <si>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</si>
  <si>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</si>
  <si>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</si>
  <si>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</si>
  <si>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</si>
  <si>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</si>
  <si>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</si>
  <si>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</si>
  <si>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</si>
  <si>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</si>
  <si>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</si>
  <si>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</si>
  <si>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</si>
  <si>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</si>
  <si>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</si>
  <si>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</si>
  <si>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</si>
  <si>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</si>
  <si>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</si>
  <si>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</si>
  <si>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</si>
  <si>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</si>
  <si>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</si>
  <si>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</si>
  <si>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</si>
  <si>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</si>
  <si>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</si>
  <si>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</si>
  <si>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</si>
  <si>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</si>
  <si>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</si>
  <si>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</si>
  <si>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</si>
  <si>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</si>
  <si>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</si>
  <si>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</si>
  <si>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</si>
  <si>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</si>
  <si>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</si>
  <si>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</si>
  <si>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</si>
  <si>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</si>
  <si>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</si>
  <si>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</si>
  <si>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</si>
  <si>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</si>
  <si>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</si>
  <si>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</si>
  <si>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</si>
  <si>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</si>
  <si>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</si>
  <si>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</si>
  <si>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</si>
  <si>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</si>
  <si>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</si>
  <si>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</si>
  <si>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</si>
  <si>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</si>
  <si>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</si>
  <si>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</si>
  <si>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</si>
  <si>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</si>
  <si>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</si>
  <si>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</si>
  <si>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</si>
  <si>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</si>
  <si>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</si>
  <si>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</si>
  <si>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</si>
  <si>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</si>
  <si>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</si>
  <si>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</si>
  <si>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</si>
  <si>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</si>
  <si>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</si>
  <si>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</si>
  <si>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</si>
  <si>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</si>
  <si>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</si>
  <si>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</si>
  <si>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</si>
  <si>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</si>
  <si>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</si>
  <si>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</si>
  <si>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</si>
  <si>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</si>
  <si>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</si>
  <si>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</si>
  <si>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</si>
  <si>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</si>
  <si>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</si>
  <si>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</si>
  <si>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</si>
  <si>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</si>
  <si>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</si>
  <si>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</si>
  <si>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</si>
  <si>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</si>
  <si>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</si>
  <si>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</si>
  <si>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</si>
  <si>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</si>
  <si>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</si>
  <si>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</si>
  <si>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</si>
  <si>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</si>
  <si>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</si>
  <si>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</si>
  <si>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</si>
  <si>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</si>
  <si>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</si>
  <si>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</si>
  <si>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</si>
  <si>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</si>
  <si>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</si>
  <si>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</si>
  <si>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</si>
  <si>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</si>
  <si>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</si>
  <si>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</si>
  <si>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</si>
  <si>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</si>
  <si>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</si>
  <si>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</si>
  <si>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</si>
  <si>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</si>
  <si>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</si>
  <si>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</si>
  <si>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</si>
  <si>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</si>
  <si>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</si>
  <si>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</si>
  <si>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</si>
  <si>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</si>
  <si>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</si>
  <si>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</si>
  <si>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</si>
  <si>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</si>
  <si>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</si>
  <si>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</si>
  <si>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</si>
  <si>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</si>
  <si>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</si>
  <si>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</si>
  <si>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</si>
  <si>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</si>
  <si>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</si>
  <si>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</si>
  <si>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</si>
  <si>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</si>
  <si>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</si>
  <si>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</si>
  <si>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</si>
  <si>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</si>
  <si>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</si>
  <si>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</si>
  <si>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</si>
  <si>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</si>
  <si>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</si>
  <si>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</si>
  <si>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</si>
  <si>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</si>
  <si>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</si>
  <si>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</si>
  <si>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</si>
  <si>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</si>
  <si>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</si>
  <si>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</si>
  <si>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</si>
  <si>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</si>
  <si>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</si>
  <si>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</si>
  <si>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</si>
  <si>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</si>
  <si>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</si>
  <si>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</si>
  <si>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</si>
  <si>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</si>
  <si>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</si>
  <si>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</si>
  <si>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</si>
  <si>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</si>
  <si>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</si>
  <si>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</si>
  <si>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</si>
  <si>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</si>
  <si>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</si>
  <si>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</si>
  <si>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</si>
  <si>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</si>
  <si>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</si>
  <si>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</si>
  <si>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</si>
  <si>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</si>
  <si>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</si>
  <si>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</si>
  <si>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</si>
  <si>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</si>
  <si>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</si>
  <si>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</si>
  <si>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</si>
  <si>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</si>
  <si>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</si>
  <si>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</si>
  <si>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</si>
  <si>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</si>
  <si>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</si>
  <si>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</si>
  <si>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</si>
  <si>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</si>
  <si>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</si>
  <si>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</si>
  <si>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</si>
  <si>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</si>
  <si>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</si>
  <si>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</si>
  <si>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</si>
  <si>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</si>
  <si>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</si>
  <si>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</si>
  <si>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</si>
  <si>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</si>
  <si>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</si>
  <si>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</si>
  <si>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</si>
  <si>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</si>
  <si>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</si>
  <si>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</si>
  <si>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</si>
  <si>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</si>
  <si>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</si>
  <si>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</si>
  <si>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</si>
  <si>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</si>
  <si>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</si>
  <si>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</si>
  <si>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</si>
  <si>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</si>
  <si>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</si>
  <si>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</si>
  <si>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</si>
  <si>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</si>
  <si>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</si>
  <si>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</si>
  <si>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</si>
  <si>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</si>
  <si>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</si>
  <si>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</si>
  <si>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</si>
  <si>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</si>
  <si>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</si>
  <si>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</si>
  <si>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</si>
  <si>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</si>
  <si>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</si>
  <si>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</si>
  <si>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</si>
  <si>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</si>
  <si>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</si>
  <si>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</si>
  <si>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</si>
  <si>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</si>
  <si>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</si>
  <si>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</si>
  <si>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</si>
  <si>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</si>
  <si>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</si>
  <si>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</si>
  <si>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</si>
  <si>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</si>
  <si>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</si>
  <si>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</si>
  <si>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</si>
  <si>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</si>
  <si>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</si>
  <si>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</si>
  <si>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</si>
  <si>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</si>
  <si>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</si>
  <si>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</si>
  <si>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</si>
  <si>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</si>
  <si>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</si>
  <si>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</si>
  <si>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</si>
  <si>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</si>
  <si>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</si>
  <si>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</si>
  <si>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</si>
  <si>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</si>
  <si>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</si>
  <si>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</si>
  <si>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</si>
  <si>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</si>
  <si>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</si>
  <si>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</si>
  <si>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</si>
  <si>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</si>
  <si>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</si>
  <si>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</si>
  <si>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</si>
  <si>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</si>
  <si>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</si>
  <si>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</si>
  <si>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</si>
  <si>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</si>
  <si>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</si>
  <si>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</si>
  <si>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</si>
  <si>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</si>
  <si>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</si>
  <si>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</si>
  <si>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</si>
  <si>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</si>
  <si>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</si>
  <si>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</si>
  <si>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</si>
  <si>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</si>
  <si>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</si>
  <si>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</si>
  <si>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</si>
  <si>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</si>
  <si>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</si>
  <si>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</si>
  <si>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</si>
  <si>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</si>
  <si>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</si>
  <si>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</si>
  <si>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</si>
  <si>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</si>
  <si>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</si>
  <si>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</si>
  <si>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</si>
  <si>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</si>
  <si>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</si>
  <si>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</si>
  <si>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</si>
  <si>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</si>
  <si>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</si>
  <si>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</si>
  <si>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</si>
  <si>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</si>
  <si>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</si>
  <si>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</si>
  <si>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</si>
  <si>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</si>
  <si>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</si>
  <si>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</si>
  <si>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</si>
  <si>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</si>
  <si>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</si>
  <si>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</si>
  <si>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</si>
  <si>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</si>
  <si>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</si>
  <si>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</si>
  <si>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</si>
  <si>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</si>
  <si>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</si>
  <si>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</si>
  <si>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</si>
  <si>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</si>
  <si>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</si>
  <si>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</si>
  <si>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</si>
  <si>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</si>
  <si>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</si>
  <si>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</si>
  <si>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</si>
  <si>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</si>
  <si>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</si>
  <si>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</si>
  <si>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</si>
  <si>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</si>
  <si>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</si>
  <si>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</si>
  <si>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</si>
  <si>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</si>
  <si>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</si>
  <si>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</si>
  <si>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</si>
  <si>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</si>
  <si>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</si>
  <si>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</si>
  <si>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</si>
  <si>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</si>
  <si>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</si>
  <si>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</si>
  <si>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</si>
  <si>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</si>
  <si>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</si>
  <si>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</si>
  <si>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</si>
  <si>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</si>
  <si>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</si>
  <si>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</si>
  <si>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</si>
  <si>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</si>
  <si>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</si>
  <si>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</si>
  <si>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</si>
  <si>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</si>
  <si>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</si>
  <si>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</si>
  <si>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</si>
  <si>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</si>
  <si>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</si>
  <si>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</si>
  <si>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</si>
  <si>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</si>
  <si>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</si>
  <si>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</si>
  <si>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</si>
  <si>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</si>
  <si>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</si>
  <si>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</si>
  <si>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</si>
  <si>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</si>
  <si>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</si>
  <si>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</si>
  <si>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</si>
  <si>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</si>
  <si>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</si>
  <si>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</si>
  <si>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</si>
  <si>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</si>
  <si>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</si>
  <si>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</si>
  <si>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</si>
  <si>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</si>
  <si>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</si>
  <si>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</si>
  <si>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</si>
  <si>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</si>
  <si>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</si>
  <si>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</si>
  <si>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</si>
  <si>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</si>
  <si>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</si>
  <si>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</si>
  <si>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</si>
  <si>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</si>
  <si>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</si>
  <si>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</si>
  <si>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</si>
  <si>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</si>
  <si>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</si>
  <si>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</si>
  <si>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</si>
  <si>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</si>
  <si>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</si>
  <si>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</si>
  <si>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</si>
  <si>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</si>
  <si>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</si>
  <si>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</si>
  <si>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</si>
  <si>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</si>
  <si>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</si>
  <si>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</si>
  <si>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</si>
  <si>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</si>
  <si>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</si>
  <si>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</si>
  <si>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</si>
  <si>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</si>
  <si>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</si>
  <si>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</si>
  <si>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</si>
  <si>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</si>
  <si>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</si>
  <si>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</si>
  <si>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</si>
  <si>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</si>
  <si>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</si>
  <si>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</si>
  <si>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</si>
  <si>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</si>
  <si>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</si>
  <si>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</si>
  <si>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</si>
  <si>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</si>
  <si>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</si>
  <si>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</si>
  <si>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</si>
  <si>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</si>
  <si>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</si>
  <si>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</si>
  <si>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</si>
  <si>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</si>
  <si>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</si>
  <si>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</si>
  <si>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</si>
  <si>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</si>
  <si>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</si>
  <si>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</si>
  <si>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</si>
  <si>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</si>
  <si>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</si>
  <si>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</si>
  <si>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</si>
  <si>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</si>
  <si>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</si>
  <si>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</si>
  <si>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</si>
  <si>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</si>
  <si>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</si>
  <si>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</si>
  <si>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</si>
  <si>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</si>
  <si>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</si>
  <si>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</si>
  <si>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</si>
  <si>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</si>
  <si>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</si>
  <si>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</si>
  <si>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</si>
  <si>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</si>
  <si>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</si>
  <si>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</si>
  <si>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</si>
  <si>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</si>
  <si>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</si>
  <si>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</si>
  <si>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</si>
  <si>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</si>
  <si>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</si>
  <si>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</si>
  <si>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</si>
  <si>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</si>
  <si>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</si>
  <si>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</si>
  <si>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</si>
  <si>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</si>
  <si>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</si>
  <si>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</si>
  <si>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</si>
  <si>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</si>
  <si>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</si>
  <si>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</si>
  <si>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</si>
  <si>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</si>
  <si>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</si>
  <si>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</si>
  <si>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</si>
  <si>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</si>
  <si>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</si>
  <si>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</si>
  <si>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</si>
  <si>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</si>
  <si>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</si>
  <si>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</si>
  <si>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</si>
  <si>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</si>
  <si>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</si>
  <si>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</si>
  <si>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</si>
  <si>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</si>
  <si>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</si>
  <si>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</si>
  <si>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</si>
  <si>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</si>
  <si>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</si>
  <si>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</si>
  <si>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</si>
  <si>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</si>
  <si>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</si>
  <si>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</si>
  <si>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</si>
  <si>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</si>
  <si>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</si>
  <si>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</si>
  <si>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</si>
  <si>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</si>
  <si>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</si>
  <si>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</si>
  <si>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</si>
  <si>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</si>
  <si>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</si>
  <si>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</si>
  <si>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</si>
  <si>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</si>
  <si>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</si>
  <si>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</si>
  <si>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</si>
  <si>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</si>
  <si>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</si>
  <si>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</si>
  <si>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</si>
  <si>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</si>
  <si>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</si>
  <si>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</si>
  <si>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</si>
  <si>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</si>
  <si>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</si>
  <si>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</si>
  <si>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</si>
  <si>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</si>
  <si>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</si>
  <si>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</si>
  <si>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</si>
  <si>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</si>
  <si>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</si>
  <si>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</si>
  <si>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</si>
  <si>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</si>
  <si>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</si>
  <si>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</si>
  <si>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</si>
  <si>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</si>
  <si>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</si>
  <si>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</si>
  <si>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</si>
  <si>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</si>
  <si>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</si>
  <si>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</si>
  <si>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</si>
  <si>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</si>
  <si>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</si>
  <si>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</si>
  <si>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</si>
  <si>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</si>
  <si>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</si>
  <si>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</si>
  <si>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</si>
  <si>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</si>
  <si>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</si>
  <si>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</si>
  <si>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</si>
  <si>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</si>
  <si>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</si>
  <si>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</si>
  <si>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</si>
  <si>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</si>
  <si>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</si>
  <si>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</si>
  <si>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</si>
  <si>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</si>
  <si>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</si>
  <si>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</si>
  <si>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</si>
  <si>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</si>
  <si>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</si>
  <si>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</si>
  <si>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</si>
  <si>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</si>
  <si>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</si>
  <si>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</si>
  <si>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</si>
  <si>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</si>
  <si>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</si>
  <si>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</si>
  <si>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</si>
  <si>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</si>
  <si>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</si>
  <si>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</si>
  <si>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</si>
  <si>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</si>
  <si>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</si>
  <si>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</si>
  <si>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</si>
  <si>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</si>
  <si>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</si>
  <si>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</si>
  <si>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</si>
  <si>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</si>
  <si>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County</t>
  </si>
  <si>
    <t>% Change</t>
  </si>
  <si>
    <t>Metro Area</t>
  </si>
  <si>
    <t>SE WI Area</t>
  </si>
  <si>
    <t>February Sales</t>
  </si>
  <si>
    <t>February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</si>
</sst>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9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3" xfId="0" applyFont="1" applyFill="1" applyBorder="1" applyAlignment="1">
      <alignment horizontal="left" vertical="center" wrapText="1" inden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3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8" zoomScaleNormal="100" workbookViewId="0">
      <selection activeCell="AC60" sqref="AC6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45363</v>
      </c>
      <c r="G1" s="396" t="s">
        <v>97</v>
      </c>
      <c r="H1" s="397"/>
      <c r="I1" s="397"/>
      <c r="J1" s="397"/>
      <c r="N1" s="394">
        <f ca="1">TODAY()</f>
        <v>45363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6" si="0">(+D5-B5)/B5</f>
        <v>-0.2160527762506872</v>
      </c>
      <c r="F5" s="400">
        <f t="shared" ref="F5:F6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6" si="2">(+J5-H5)/H5</f>
        <v>-0.27540729247478668</v>
      </c>
      <c r="L5" s="400">
        <f t="shared" ref="L5:L6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E7" s="400"/>
      <c r="F7" s="400"/>
      <c r="K7" s="400"/>
      <c r="L7" s="400"/>
      <c r="N7" s="395" t="s">
        <v>100</v>
      </c>
      <c r="O7" s="395">
        <v>2104</v>
      </c>
      <c r="P7" s="395">
        <v>1757</v>
      </c>
      <c r="R7" s="400">
        <f t="shared" si="4"/>
        <v>-1</v>
      </c>
      <c r="S7" s="400">
        <f t="shared" si="5"/>
        <v>-1</v>
      </c>
      <c r="U7" s="395">
        <v>1766</v>
      </c>
      <c r="V7" s="395">
        <v>1236</v>
      </c>
      <c r="X7" s="400">
        <f t="shared" si="6"/>
        <v>-1</v>
      </c>
      <c r="Y7" s="400">
        <f t="shared" si="7"/>
        <v>-1</v>
      </c>
    </row>
    <row r="8" spans="1:25" ht="12.75" customHeight="1" x14ac:dyDescent="0.2">
      <c r="A8" s="11" t="s">
        <v>101</v>
      </c>
      <c r="B8" s="11"/>
      <c r="C8" s="6"/>
      <c r="D8" s="6"/>
      <c r="E8" s="480"/>
      <c r="F8" s="480"/>
      <c r="G8" s="11"/>
      <c r="H8" s="11"/>
      <c r="I8" s="6"/>
      <c r="J8" s="6"/>
      <c r="K8" s="480"/>
      <c r="L8" s="480"/>
      <c r="N8" s="11" t="s">
        <v>101</v>
      </c>
      <c r="O8" s="11">
        <v>2457</v>
      </c>
      <c r="P8" s="6">
        <v>1851</v>
      </c>
      <c r="Q8" s="6"/>
      <c r="R8" s="480">
        <f t="shared" si="4"/>
        <v>-1</v>
      </c>
      <c r="S8" s="480">
        <f t="shared" si="5"/>
        <v>-1</v>
      </c>
      <c r="T8" s="11"/>
      <c r="U8" s="11">
        <v>1817</v>
      </c>
      <c r="V8" s="6">
        <v>1336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2">
      <c r="A9" s="395" t="s">
        <v>102</v>
      </c>
      <c r="B9" s="11"/>
      <c r="C9" s="6"/>
      <c r="D9" s="6"/>
      <c r="E9" s="400"/>
      <c r="F9" s="400"/>
      <c r="H9" s="11"/>
      <c r="I9" s="6"/>
      <c r="J9" s="6"/>
      <c r="K9" s="400"/>
      <c r="L9" s="400"/>
      <c r="N9" s="395" t="s">
        <v>102</v>
      </c>
      <c r="O9" s="11">
        <v>2706</v>
      </c>
      <c r="P9" s="6">
        <v>2135</v>
      </c>
      <c r="Q9" s="6"/>
      <c r="R9" s="400">
        <f t="shared" si="4"/>
        <v>-1</v>
      </c>
      <c r="S9" s="400">
        <f t="shared" si="5"/>
        <v>-1</v>
      </c>
      <c r="U9" s="11">
        <v>2127</v>
      </c>
      <c r="V9" s="6">
        <v>1668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">
      <c r="A10" s="395" t="s">
        <v>103</v>
      </c>
      <c r="B10" s="11"/>
      <c r="C10" s="6"/>
      <c r="D10" s="6"/>
      <c r="E10" s="400"/>
      <c r="F10" s="400"/>
      <c r="H10" s="11"/>
      <c r="I10" s="6"/>
      <c r="J10" s="6"/>
      <c r="K10" s="400"/>
      <c r="L10" s="400"/>
      <c r="N10" s="395" t="s">
        <v>103</v>
      </c>
      <c r="O10" s="11">
        <v>2889</v>
      </c>
      <c r="P10" s="6">
        <v>2257</v>
      </c>
      <c r="Q10" s="6"/>
      <c r="R10" s="400">
        <f t="shared" si="4"/>
        <v>-1</v>
      </c>
      <c r="S10" s="400">
        <f t="shared" si="5"/>
        <v>-1</v>
      </c>
      <c r="U10" s="11">
        <v>2363</v>
      </c>
      <c r="V10" s="6">
        <v>1866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3514</v>
      </c>
      <c r="C18" s="395">
        <f>SUM(C5:C16)</f>
        <v>2591</v>
      </c>
      <c r="D18" s="395">
        <f>SUM(D5:D16)</f>
        <v>2971</v>
      </c>
      <c r="E18" s="400">
        <f>(+D18-B18)/B18</f>
        <v>-0.15452475811041549</v>
      </c>
      <c r="F18" s="400">
        <f>(+D18-C18)/C18</f>
        <v>0.1466615206483983</v>
      </c>
      <c r="H18" s="395">
        <f>SUM(H5:H16)</f>
        <v>2498</v>
      </c>
      <c r="I18" s="395">
        <f>SUM(I5:I16)</f>
        <v>1818</v>
      </c>
      <c r="J18" s="395">
        <f>SUM(J5:J16)</f>
        <v>1988</v>
      </c>
      <c r="K18" s="400">
        <f>(+J18-H18)/H18</f>
        <v>-0.20416333066453163</v>
      </c>
      <c r="L18" s="400">
        <f>(+J18-I18)/I18</f>
        <v>9.3509350935093508E-2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4" si="8">(+D23-B23)/B23</f>
        <v>-0.21551176096630642</v>
      </c>
      <c r="F23" s="400">
        <f t="shared" ref="F23:F24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4" si="10">(+J23-H23)/H23</f>
        <v>-0.28619528619528617</v>
      </c>
      <c r="L23" s="400">
        <f t="shared" ref="L23:L24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E25" s="400"/>
      <c r="F25" s="400"/>
      <c r="K25" s="400"/>
      <c r="L25" s="400"/>
      <c r="N25" s="399" t="s">
        <v>100</v>
      </c>
      <c r="O25" s="395">
        <v>1943</v>
      </c>
      <c r="P25" s="395">
        <v>1583</v>
      </c>
      <c r="R25" s="400">
        <f t="shared" si="12"/>
        <v>-1</v>
      </c>
      <c r="S25" s="400">
        <f t="shared" si="13"/>
        <v>-1</v>
      </c>
      <c r="U25" s="395">
        <v>1647</v>
      </c>
      <c r="V25" s="395">
        <v>1152</v>
      </c>
      <c r="X25" s="400">
        <f t="shared" si="14"/>
        <v>-1</v>
      </c>
      <c r="Y25" s="400">
        <f t="shared" si="15"/>
        <v>-1</v>
      </c>
    </row>
    <row r="26" spans="1:25" ht="12.75" customHeight="1" x14ac:dyDescent="0.2">
      <c r="A26" s="395" t="s">
        <v>101</v>
      </c>
      <c r="B26" s="11"/>
      <c r="C26" s="6"/>
      <c r="D26" s="6"/>
      <c r="E26" s="400"/>
      <c r="F26" s="400"/>
      <c r="H26" s="11"/>
      <c r="I26" s="6"/>
      <c r="J26" s="6"/>
      <c r="K26" s="400"/>
      <c r="L26" s="400"/>
      <c r="N26" s="395" t="s">
        <v>101</v>
      </c>
      <c r="O26" s="11">
        <v>2295</v>
      </c>
      <c r="P26" s="6">
        <v>1669</v>
      </c>
      <c r="Q26" s="6"/>
      <c r="R26" s="400">
        <f t="shared" si="12"/>
        <v>-1</v>
      </c>
      <c r="S26" s="400">
        <f t="shared" si="13"/>
        <v>-1</v>
      </c>
      <c r="U26" s="11">
        <v>1690</v>
      </c>
      <c r="V26" s="6">
        <v>1240</v>
      </c>
      <c r="W26" s="6"/>
      <c r="X26" s="400">
        <f t="shared" si="14"/>
        <v>-1</v>
      </c>
      <c r="Y26" s="400">
        <f t="shared" si="15"/>
        <v>-1</v>
      </c>
    </row>
    <row r="27" spans="1:25" ht="12.75" customHeight="1" x14ac:dyDescent="0.2">
      <c r="A27" s="395" t="s">
        <v>102</v>
      </c>
      <c r="B27" s="11"/>
      <c r="C27" s="6"/>
      <c r="D27" s="6"/>
      <c r="E27" s="400"/>
      <c r="F27" s="400"/>
      <c r="H27" s="11"/>
      <c r="I27" s="6"/>
      <c r="J27" s="6"/>
      <c r="K27" s="400"/>
      <c r="L27" s="400"/>
      <c r="N27" s="395" t="s">
        <v>102</v>
      </c>
      <c r="O27" s="11">
        <v>2528</v>
      </c>
      <c r="P27" s="6">
        <v>1940</v>
      </c>
      <c r="Q27" s="6"/>
      <c r="R27" s="400">
        <f t="shared" si="12"/>
        <v>-1</v>
      </c>
      <c r="S27" s="400">
        <f t="shared" si="13"/>
        <v>-1</v>
      </c>
      <c r="U27" s="11">
        <v>1995</v>
      </c>
      <c r="V27" s="6">
        <v>1574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2">
      <c r="A28" s="395" t="s">
        <v>103</v>
      </c>
      <c r="B28" s="11"/>
      <c r="C28" s="6"/>
      <c r="D28" s="6"/>
      <c r="E28" s="400"/>
      <c r="F28" s="400"/>
      <c r="H28" s="11"/>
      <c r="I28" s="6"/>
      <c r="J28" s="6"/>
      <c r="K28" s="400"/>
      <c r="L28" s="400"/>
      <c r="N28" s="395" t="s">
        <v>103</v>
      </c>
      <c r="O28" s="11">
        <v>2751</v>
      </c>
      <c r="P28" s="6">
        <v>2104</v>
      </c>
      <c r="Q28" s="6"/>
      <c r="R28" s="400">
        <f t="shared" si="12"/>
        <v>-1</v>
      </c>
      <c r="S28" s="400">
        <f t="shared" si="13"/>
        <v>-1</v>
      </c>
      <c r="U28" s="11">
        <v>2230</v>
      </c>
      <c r="V28" s="6">
        <v>1740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  <c r="Z33" s="549" t="s">
        <v>6973</v>
      </c>
      <c r="AA33" s="550"/>
      <c r="AB33" s="550"/>
      <c r="AC33" s="550"/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  <c r="Z34" s="551" t="s">
        <v>6969</v>
      </c>
      <c r="AA34" s="552">
        <v>2023</v>
      </c>
      <c r="AB34" s="552">
        <v>2024</v>
      </c>
      <c r="AC34" s="553" t="s">
        <v>6970</v>
      </c>
    </row>
    <row r="35" spans="1:29" ht="12.75" customHeight="1" x14ac:dyDescent="0.2">
      <c r="Z35" s="554" t="s">
        <v>10</v>
      </c>
      <c r="AA35" s="6">
        <f>I44</f>
        <v>534</v>
      </c>
      <c r="AB35" s="6">
        <f>J44</f>
        <v>619</v>
      </c>
      <c r="AC35" s="555">
        <f>(AB35-AA35)/AA35</f>
        <v>0.15917602996254682</v>
      </c>
    </row>
    <row r="36" spans="1:29" ht="12.75" customHeight="1" x14ac:dyDescent="0.2">
      <c r="A36" s="395" t="s">
        <v>110</v>
      </c>
      <c r="B36" s="395">
        <f>SUM(B23:B34)</f>
        <v>3104</v>
      </c>
      <c r="C36" s="395">
        <f>SUM(C23:C34)</f>
        <v>2275</v>
      </c>
      <c r="D36" s="395">
        <f>SUM(D23:D34)</f>
        <v>2585</v>
      </c>
      <c r="E36" s="400">
        <f>(+D36-B36)/B36</f>
        <v>-0.16720360824742267</v>
      </c>
      <c r="F36" s="400">
        <f>(+D36-C36)/C36</f>
        <v>0.13626373626373625</v>
      </c>
      <c r="H36" s="395">
        <f>SUM(H23:H34)</f>
        <v>2321</v>
      </c>
      <c r="I36" s="395">
        <f>SUM(I23:I34)</f>
        <v>1690</v>
      </c>
      <c r="J36" s="395">
        <f>SUM(J23:J34)</f>
        <v>1823</v>
      </c>
      <c r="K36" s="400">
        <f>(+J36-H36)/H36</f>
        <v>-0.21456268849633778</v>
      </c>
      <c r="L36" s="400">
        <f>(+J36-I36)/I36</f>
        <v>7.8698224852071008E-2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  <c r="Z36" s="556" t="s">
        <v>16</v>
      </c>
      <c r="AA36" s="6">
        <f>I63</f>
        <v>223</v>
      </c>
      <c r="AB36" s="6">
        <f>J63</f>
        <v>225</v>
      </c>
      <c r="AC36" s="555">
        <f t="shared" ref="AC36:AC38" si="16">(AB36-AA36)/AA36</f>
        <v>8.9686098654708519E-3</v>
      </c>
    </row>
    <row r="37" spans="1:29" ht="12.75" customHeight="1" x14ac:dyDescent="0.2">
      <c r="E37" s="400"/>
      <c r="R37" s="400"/>
      <c r="Z37" s="554" t="s">
        <v>11</v>
      </c>
      <c r="AA37" s="6">
        <f>I82</f>
        <v>57</v>
      </c>
      <c r="AB37" s="6">
        <f>J82</f>
        <v>48</v>
      </c>
      <c r="AC37" s="555">
        <f t="shared" si="16"/>
        <v>-0.15789473684210525</v>
      </c>
    </row>
    <row r="38" spans="1:29" ht="12.75" customHeight="1" thickBot="1" x14ac:dyDescent="0.25">
      <c r="Z38" s="557" t="s">
        <v>15</v>
      </c>
      <c r="AA38" s="558">
        <f>I101</f>
        <v>63</v>
      </c>
      <c r="AB38" s="558">
        <f>J101</f>
        <v>83</v>
      </c>
      <c r="AC38" s="555">
        <f t="shared" si="16"/>
        <v>0.31746031746031744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54" t="s">
        <v>6971</v>
      </c>
      <c r="AA39" s="559">
        <f>SUM(AA35:AA38)</f>
        <v>877</v>
      </c>
      <c r="AB39" s="559">
        <f>SUM(AB35:AB38)</f>
        <v>975</v>
      </c>
      <c r="AC39" s="555">
        <f>(AB39-AA39)/AA39</f>
        <v>0.11174458380843785</v>
      </c>
    </row>
    <row r="40" spans="1:29" ht="12.75" customHeight="1" x14ac:dyDescent="0.2">
      <c r="A40" s="394">
        <f ca="1">TODAY()</f>
        <v>45363</v>
      </c>
      <c r="G40" s="398" t="s">
        <v>3</v>
      </c>
      <c r="N40" s="394">
        <f ca="1">TODAY()</f>
        <v>45363</v>
      </c>
      <c r="T40" s="398" t="s">
        <v>3</v>
      </c>
      <c r="Z40" s="560"/>
      <c r="AA40" s="561"/>
      <c r="AB40" s="561"/>
      <c r="AC40" s="561"/>
    </row>
    <row r="41" spans="1:29" ht="12.75" customHeight="1" x14ac:dyDescent="0.2">
      <c r="Z41" s="554" t="s">
        <v>12</v>
      </c>
      <c r="AA41" s="6">
        <f>I120</f>
        <v>142</v>
      </c>
      <c r="AB41" s="6">
        <f>J120</f>
        <v>143</v>
      </c>
      <c r="AC41" s="555">
        <f t="shared" ref="AC41:AC43" si="17">(AB41-AA41)/AA41</f>
        <v>7.0422535211267607E-3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6" t="s">
        <v>8</v>
      </c>
      <c r="AA42" s="6">
        <f>I139</f>
        <v>95</v>
      </c>
      <c r="AB42" s="6">
        <f>J139</f>
        <v>81</v>
      </c>
      <c r="AC42" s="555">
        <f t="shared" si="17"/>
        <v>-0.14736842105263157</v>
      </c>
    </row>
    <row r="43" spans="1:29" ht="12.75" customHeight="1" thickBot="1" x14ac:dyDescent="0.25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4" si="18">(+D43-B43)/B43</f>
        <v>-0.27720930232558139</v>
      </c>
      <c r="F43" s="400">
        <f t="shared" ref="F43:F44" si="19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4" si="20">(+J43-H43)/H43</f>
        <v>-0.27897574123989216</v>
      </c>
      <c r="L43" s="400">
        <f t="shared" ref="L43:L44" si="21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2">(+Q43-O43)/O43</f>
        <v>-0.27720930232558139</v>
      </c>
      <c r="S43" s="400">
        <f t="shared" ref="S43:S54" si="23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4">(+W43-U43)/U43</f>
        <v>-0.27897574123989216</v>
      </c>
      <c r="Y43" s="400">
        <f t="shared" ref="Y43:Y54" si="25">(+W43-V43)/V43</f>
        <v>9.1836734693877556E-2</v>
      </c>
      <c r="Z43" s="562" t="s">
        <v>14</v>
      </c>
      <c r="AA43" s="558">
        <f>I160</f>
        <v>60</v>
      </c>
      <c r="AB43" s="558">
        <f>J160</f>
        <v>79</v>
      </c>
      <c r="AC43" s="555">
        <f t="shared" si="17"/>
        <v>0.31666666666666665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8"/>
        <v>-0.13276231263383298</v>
      </c>
      <c r="F44" s="400">
        <f t="shared" si="19"/>
        <v>0.15220483641536273</v>
      </c>
      <c r="H44" s="395">
        <v>730</v>
      </c>
      <c r="I44" s="395">
        <v>534</v>
      </c>
      <c r="J44" s="395">
        <v>619</v>
      </c>
      <c r="K44" s="400">
        <f t="shared" si="20"/>
        <v>-0.15205479452054796</v>
      </c>
      <c r="L44" s="400">
        <f t="shared" si="21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2"/>
        <v>-0.13276231263383298</v>
      </c>
      <c r="S44" s="400">
        <f t="shared" si="23"/>
        <v>0.15220483641536273</v>
      </c>
      <c r="U44" s="395">
        <v>730</v>
      </c>
      <c r="V44" s="395">
        <v>534</v>
      </c>
      <c r="W44" s="395">
        <v>619</v>
      </c>
      <c r="X44" s="400">
        <f t="shared" si="24"/>
        <v>-0.15205479452054796</v>
      </c>
      <c r="Y44" s="400">
        <f t="shared" si="25"/>
        <v>0.15917602996254682</v>
      </c>
      <c r="Z44" s="556" t="s">
        <v>6972</v>
      </c>
      <c r="AA44" s="563">
        <f>SUM(AA41:AA43)+AA39</f>
        <v>1174</v>
      </c>
      <c r="AB44" s="563">
        <f>SUM(AB41:AB43)+AB39</f>
        <v>1278</v>
      </c>
      <c r="AC44" s="555">
        <f>(AB44-AA44)/AA44</f>
        <v>8.8586030664395229E-2</v>
      </c>
    </row>
    <row r="45" spans="1:29" ht="12.75" customHeight="1" x14ac:dyDescent="0.2">
      <c r="A45" s="395" t="s">
        <v>100</v>
      </c>
      <c r="E45" s="400"/>
      <c r="F45" s="400"/>
      <c r="K45" s="400"/>
      <c r="L45" s="400"/>
      <c r="N45" s="395" t="s">
        <v>100</v>
      </c>
      <c r="O45" s="395">
        <v>1155</v>
      </c>
      <c r="P45" s="395">
        <v>909</v>
      </c>
      <c r="R45" s="400">
        <f t="shared" si="22"/>
        <v>-1</v>
      </c>
      <c r="S45" s="400">
        <f t="shared" si="23"/>
        <v>-1</v>
      </c>
      <c r="U45" s="395">
        <v>1036</v>
      </c>
      <c r="V45" s="395">
        <v>677</v>
      </c>
      <c r="X45" s="400">
        <f t="shared" si="24"/>
        <v>-1</v>
      </c>
      <c r="Y45" s="400">
        <f t="shared" si="25"/>
        <v>-1</v>
      </c>
      <c r="Z45" s="564"/>
      <c r="AA45" s="565"/>
      <c r="AB45" s="565"/>
      <c r="AC45" s="565"/>
    </row>
    <row r="46" spans="1:29" ht="12.75" customHeight="1" thickBot="1" x14ac:dyDescent="0.25">
      <c r="A46" s="395" t="s">
        <v>101</v>
      </c>
      <c r="B46" s="11"/>
      <c r="C46" s="6"/>
      <c r="D46" s="6"/>
      <c r="E46" s="400"/>
      <c r="F46" s="400"/>
      <c r="H46" s="11"/>
      <c r="I46" s="6"/>
      <c r="J46" s="6"/>
      <c r="K46" s="400"/>
      <c r="L46" s="400"/>
      <c r="N46" s="395" t="s">
        <v>101</v>
      </c>
      <c r="O46" s="11">
        <v>1287</v>
      </c>
      <c r="P46" s="6">
        <v>971</v>
      </c>
      <c r="Q46" s="6"/>
      <c r="R46" s="400">
        <f t="shared" si="22"/>
        <v>-1</v>
      </c>
      <c r="S46" s="400">
        <f t="shared" si="23"/>
        <v>-1</v>
      </c>
      <c r="U46" s="11">
        <v>1037</v>
      </c>
      <c r="V46" s="6">
        <v>715</v>
      </c>
      <c r="W46" s="6"/>
      <c r="X46" s="400">
        <f t="shared" si="24"/>
        <v>-1</v>
      </c>
      <c r="Y46" s="400">
        <f t="shared" si="25"/>
        <v>-1</v>
      </c>
      <c r="Z46" s="549" t="s">
        <v>6974</v>
      </c>
      <c r="AA46" s="566"/>
      <c r="AB46" s="566"/>
      <c r="AC46" s="566"/>
    </row>
    <row r="47" spans="1:29" ht="12.75" customHeight="1" thickBot="1" x14ac:dyDescent="0.25">
      <c r="A47" s="395" t="s">
        <v>102</v>
      </c>
      <c r="B47" s="11"/>
      <c r="C47" s="6"/>
      <c r="D47" s="6"/>
      <c r="E47" s="400"/>
      <c r="F47" s="400"/>
      <c r="H47" s="11"/>
      <c r="I47" s="6"/>
      <c r="J47" s="6"/>
      <c r="K47" s="400"/>
      <c r="L47" s="400"/>
      <c r="N47" s="395" t="s">
        <v>102</v>
      </c>
      <c r="O47" s="11">
        <v>1462</v>
      </c>
      <c r="P47" s="6">
        <v>1061</v>
      </c>
      <c r="Q47" s="6"/>
      <c r="R47" s="400">
        <f t="shared" si="22"/>
        <v>-1</v>
      </c>
      <c r="S47" s="400">
        <f t="shared" si="23"/>
        <v>-1</v>
      </c>
      <c r="U47" s="11">
        <v>1171</v>
      </c>
      <c r="V47" s="6">
        <v>906</v>
      </c>
      <c r="W47" s="6"/>
      <c r="X47" s="400">
        <f t="shared" si="24"/>
        <v>-1</v>
      </c>
      <c r="Y47" s="400">
        <f t="shared" si="25"/>
        <v>-1</v>
      </c>
      <c r="Z47" s="567" t="s">
        <v>6969</v>
      </c>
      <c r="AA47" s="552">
        <v>2023</v>
      </c>
      <c r="AB47" s="552">
        <v>2024</v>
      </c>
      <c r="AC47" s="553" t="s">
        <v>6970</v>
      </c>
    </row>
    <row r="48" spans="1:29" ht="12.75" customHeight="1" x14ac:dyDescent="0.2">
      <c r="A48" s="395" t="s">
        <v>103</v>
      </c>
      <c r="B48" s="11"/>
      <c r="C48" s="6"/>
      <c r="D48" s="6"/>
      <c r="E48" s="400"/>
      <c r="F48" s="400"/>
      <c r="H48" s="11"/>
      <c r="I48" s="6"/>
      <c r="J48" s="6"/>
      <c r="K48" s="400"/>
      <c r="L48" s="400"/>
      <c r="N48" s="395" t="s">
        <v>103</v>
      </c>
      <c r="O48" s="11">
        <v>1570</v>
      </c>
      <c r="P48" s="6">
        <v>1184</v>
      </c>
      <c r="Q48" s="6"/>
      <c r="R48" s="400">
        <f t="shared" si="22"/>
        <v>-1</v>
      </c>
      <c r="S48" s="400">
        <f t="shared" si="23"/>
        <v>-1</v>
      </c>
      <c r="U48" s="11">
        <v>1251</v>
      </c>
      <c r="V48" s="6">
        <v>939</v>
      </c>
      <c r="W48" s="6"/>
      <c r="X48" s="400">
        <f t="shared" si="24"/>
        <v>-1</v>
      </c>
      <c r="Y48" s="400">
        <f t="shared" si="25"/>
        <v>-1</v>
      </c>
      <c r="Z48" s="568" t="s">
        <v>10</v>
      </c>
      <c r="AA48" s="6">
        <f>C44</f>
        <v>703</v>
      </c>
      <c r="AB48" s="6">
        <f>D44</f>
        <v>810</v>
      </c>
      <c r="AC48" s="555">
        <f t="shared" ref="AC48:AC52" si="26">(AB48-AA48)/AA48</f>
        <v>0.15220483641536273</v>
      </c>
    </row>
    <row r="49" spans="1:29" ht="12.75" customHeight="1" x14ac:dyDescent="0.2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2"/>
        <v>-1</v>
      </c>
      <c r="S49" s="480">
        <f t="shared" si="23"/>
        <v>-1</v>
      </c>
      <c r="T49" s="11"/>
      <c r="U49" s="11">
        <v>1137</v>
      </c>
      <c r="V49" s="6">
        <v>893</v>
      </c>
      <c r="W49" s="6"/>
      <c r="X49" s="480">
        <f t="shared" si="24"/>
        <v>-1</v>
      </c>
      <c r="Y49" s="480">
        <f t="shared" si="25"/>
        <v>-1</v>
      </c>
      <c r="Z49" s="556" t="s">
        <v>16</v>
      </c>
      <c r="AA49" s="6">
        <f>C63</f>
        <v>292</v>
      </c>
      <c r="AB49" s="6">
        <f>D63</f>
        <v>320</v>
      </c>
      <c r="AC49" s="555">
        <f t="shared" si="26"/>
        <v>9.5890410958904104E-2</v>
      </c>
    </row>
    <row r="50" spans="1:29" ht="12.75" customHeight="1" x14ac:dyDescent="0.2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2"/>
        <v>-1</v>
      </c>
      <c r="S50" s="400">
        <f t="shared" si="23"/>
        <v>-1</v>
      </c>
      <c r="U50" s="11">
        <v>1159</v>
      </c>
      <c r="V50" s="6">
        <v>925</v>
      </c>
      <c r="W50" s="6"/>
      <c r="X50" s="400">
        <f t="shared" si="24"/>
        <v>-1</v>
      </c>
      <c r="Y50" s="400">
        <f t="shared" si="25"/>
        <v>-1</v>
      </c>
      <c r="Z50" s="554" t="s">
        <v>11</v>
      </c>
      <c r="AA50" s="6">
        <f>C82</f>
        <v>84</v>
      </c>
      <c r="AB50" s="6">
        <f>D82</f>
        <v>77</v>
      </c>
      <c r="AC50" s="555">
        <f t="shared" si="26"/>
        <v>-8.3333333333333329E-2</v>
      </c>
    </row>
    <row r="51" spans="1:29" ht="12.75" customHeight="1" thickBot="1" x14ac:dyDescent="0.25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2"/>
        <v>-1</v>
      </c>
      <c r="S51" s="400">
        <f t="shared" si="23"/>
        <v>-1</v>
      </c>
      <c r="U51" s="11">
        <v>1004</v>
      </c>
      <c r="V51" s="6">
        <v>838</v>
      </c>
      <c r="W51" s="6"/>
      <c r="X51" s="400">
        <f t="shared" si="24"/>
        <v>-1</v>
      </c>
      <c r="Y51" s="400">
        <f t="shared" si="25"/>
        <v>-1</v>
      </c>
      <c r="Z51" s="557" t="s">
        <v>15</v>
      </c>
      <c r="AA51" s="558">
        <f>C101</f>
        <v>98</v>
      </c>
      <c r="AB51" s="558">
        <f>D101</f>
        <v>144</v>
      </c>
      <c r="AC51" s="555">
        <f>(AB51-AA51)/AA51</f>
        <v>0.46938775510204084</v>
      </c>
    </row>
    <row r="52" spans="1:29" ht="12.75" customHeight="1" x14ac:dyDescent="0.2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2"/>
        <v>-1</v>
      </c>
      <c r="S52" s="400">
        <f t="shared" si="23"/>
        <v>-1</v>
      </c>
      <c r="U52" s="11">
        <v>853</v>
      </c>
      <c r="V52" s="6">
        <v>920</v>
      </c>
      <c r="W52" s="6"/>
      <c r="X52" s="400">
        <f t="shared" si="24"/>
        <v>-1</v>
      </c>
      <c r="Y52" s="400">
        <f t="shared" si="25"/>
        <v>-1</v>
      </c>
      <c r="Z52" s="554" t="s">
        <v>6971</v>
      </c>
      <c r="AA52" s="559">
        <f>SUM(AA48:AA51)</f>
        <v>1177</v>
      </c>
      <c r="AB52" s="559">
        <f>SUM(AB48:AB51)</f>
        <v>1351</v>
      </c>
      <c r="AC52" s="555">
        <f t="shared" si="26"/>
        <v>0.14783347493627869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2"/>
        <v>-1</v>
      </c>
      <c r="S53" s="400">
        <f t="shared" si="23"/>
        <v>-1</v>
      </c>
      <c r="U53" s="11">
        <v>777</v>
      </c>
      <c r="V53" s="6">
        <v>787</v>
      </c>
      <c r="W53" s="6"/>
      <c r="X53" s="400">
        <f t="shared" si="24"/>
        <v>-1</v>
      </c>
      <c r="Y53" s="400">
        <f t="shared" si="25"/>
        <v>-1</v>
      </c>
      <c r="Z53" s="560"/>
      <c r="AA53" s="561"/>
      <c r="AB53" s="561"/>
      <c r="AC53" s="561"/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2"/>
        <v>-1</v>
      </c>
      <c r="S54" s="400">
        <f t="shared" si="23"/>
        <v>-1</v>
      </c>
      <c r="T54"/>
      <c r="U54" s="6">
        <v>746</v>
      </c>
      <c r="V54" s="6">
        <v>675</v>
      </c>
      <c r="W54" s="6"/>
      <c r="X54" s="384">
        <f t="shared" si="24"/>
        <v>-1</v>
      </c>
      <c r="Y54" s="384">
        <f t="shared" si="25"/>
        <v>-1</v>
      </c>
      <c r="Z54" s="554" t="s">
        <v>12</v>
      </c>
      <c r="AA54" s="6">
        <f>C120</f>
        <v>144</v>
      </c>
      <c r="AB54" s="6">
        <f>D120</f>
        <v>159</v>
      </c>
      <c r="AC54" s="555">
        <f t="shared" ref="AC54:AC56" si="27">(AB54-AA54)/AA54</f>
        <v>0.10416666666666667</v>
      </c>
    </row>
    <row r="55" spans="1:29" ht="12.75" customHeight="1" x14ac:dyDescent="0.2">
      <c r="Z55" s="556" t="s">
        <v>8</v>
      </c>
      <c r="AA55" s="6">
        <f>C139</f>
        <v>124</v>
      </c>
      <c r="AB55" s="6">
        <f>D139</f>
        <v>146</v>
      </c>
      <c r="AC55" s="555">
        <f t="shared" si="27"/>
        <v>0.17741935483870969</v>
      </c>
    </row>
    <row r="56" spans="1:29" ht="12.75" customHeight="1" thickBot="1" x14ac:dyDescent="0.25">
      <c r="A56" s="395" t="s">
        <v>110</v>
      </c>
      <c r="B56" s="395">
        <f>SUM(B43:B54)</f>
        <v>2009</v>
      </c>
      <c r="C56" s="395">
        <f>SUM(C43:C54)</f>
        <v>1362</v>
      </c>
      <c r="D56" s="395">
        <f>SUM(D43:D54)</f>
        <v>1587</v>
      </c>
      <c r="E56" s="400">
        <f>(+D56-B56)/B56</f>
        <v>-0.21005475360876058</v>
      </c>
      <c r="F56" s="400">
        <f>(+D56-C56)/C56</f>
        <v>0.16519823788546256</v>
      </c>
      <c r="H56" s="395">
        <f>SUM(H43:H54)</f>
        <v>1472</v>
      </c>
      <c r="I56" s="395">
        <f>SUM(I43:I54)</f>
        <v>1024</v>
      </c>
      <c r="J56" s="395">
        <f>SUM(J43:J54)</f>
        <v>1154</v>
      </c>
      <c r="K56" s="400">
        <f>(+J56-H56)/H56</f>
        <v>-0.21603260869565216</v>
      </c>
      <c r="L56" s="400">
        <f>(+J56-I56)/I56</f>
        <v>0.126953125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62" t="s">
        <v>14</v>
      </c>
      <c r="AA56" s="558">
        <f>C160</f>
        <v>90</v>
      </c>
      <c r="AB56" s="558">
        <f>D160</f>
        <v>152</v>
      </c>
      <c r="AC56" s="555">
        <f t="shared" si="27"/>
        <v>0.68888888888888888</v>
      </c>
    </row>
    <row r="57" spans="1:29" ht="12.75" customHeight="1" x14ac:dyDescent="0.2">
      <c r="Z57" s="556" t="s">
        <v>6972</v>
      </c>
      <c r="AA57" s="563">
        <f>SUM(AA54:AA56)+AA52</f>
        <v>1535</v>
      </c>
      <c r="AB57" s="563">
        <f>SUM(AB54:AB56)+AB52</f>
        <v>1808</v>
      </c>
      <c r="AC57" s="555">
        <f>(AB57-AA57)/AA57</f>
        <v>0.1778501628664495</v>
      </c>
    </row>
    <row r="58" spans="1:29" ht="12.75" customHeight="1" x14ac:dyDescent="0.2">
      <c r="G58" s="398" t="s">
        <v>112</v>
      </c>
      <c r="T58" s="398" t="s">
        <v>112</v>
      </c>
    </row>
    <row r="59" spans="1:29" ht="12.75" customHeight="1" x14ac:dyDescent="0.2">
      <c r="G59" s="398" t="s">
        <v>3</v>
      </c>
      <c r="T59" s="398" t="s">
        <v>3</v>
      </c>
    </row>
    <row r="60" spans="1:29" ht="12.75" customHeight="1" x14ac:dyDescent="0.2">
      <c r="G60" s="398"/>
      <c r="T60" s="398"/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3" si="28">(+D62-B62)/B62</f>
        <v>-0.12698412698412698</v>
      </c>
      <c r="F62" s="400">
        <f t="shared" ref="F62:F63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3" si="30">(+J62-H62)/H62</f>
        <v>-0.20634920634920634</v>
      </c>
      <c r="L62" s="400">
        <f t="shared" ref="L62:L63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E64" s="400"/>
      <c r="F64" s="400"/>
      <c r="K64" s="400"/>
      <c r="L64" s="400"/>
      <c r="M64" s="400"/>
      <c r="N64" s="395" t="s">
        <v>100</v>
      </c>
      <c r="O64" s="395">
        <v>496</v>
      </c>
      <c r="P64" s="395">
        <v>447</v>
      </c>
      <c r="R64" s="400">
        <f t="shared" si="32"/>
        <v>-1</v>
      </c>
      <c r="S64" s="400">
        <f t="shared" si="33"/>
        <v>-1</v>
      </c>
      <c r="U64" s="395">
        <v>363</v>
      </c>
      <c r="V64" s="395">
        <v>299</v>
      </c>
      <c r="X64" s="400">
        <f t="shared" si="34"/>
        <v>-1</v>
      </c>
      <c r="Y64" s="400">
        <f t="shared" si="35"/>
        <v>-1</v>
      </c>
    </row>
    <row r="65" spans="1:25" ht="12.75" customHeight="1" x14ac:dyDescent="0.2">
      <c r="A65" s="395" t="s">
        <v>101</v>
      </c>
      <c r="B65" s="11"/>
      <c r="C65" s="6"/>
      <c r="D65" s="6"/>
      <c r="E65" s="400"/>
      <c r="F65" s="400"/>
      <c r="H65" s="11"/>
      <c r="I65" s="6"/>
      <c r="J65" s="6"/>
      <c r="K65" s="400"/>
      <c r="L65" s="400"/>
      <c r="N65" s="395" t="s">
        <v>101</v>
      </c>
      <c r="O65" s="11">
        <v>627</v>
      </c>
      <c r="P65" s="6">
        <v>444</v>
      </c>
      <c r="Q65" s="6"/>
      <c r="R65" s="400">
        <f t="shared" si="32"/>
        <v>-1</v>
      </c>
      <c r="S65" s="400">
        <f t="shared" si="33"/>
        <v>-1</v>
      </c>
      <c r="U65" s="11">
        <v>429</v>
      </c>
      <c r="V65" s="6">
        <v>340</v>
      </c>
      <c r="W65" s="6"/>
      <c r="X65" s="400">
        <f t="shared" si="34"/>
        <v>-1</v>
      </c>
      <c r="Y65" s="400">
        <f t="shared" si="35"/>
        <v>-1</v>
      </c>
    </row>
    <row r="66" spans="1:25" ht="12.75" customHeight="1" x14ac:dyDescent="0.2">
      <c r="A66" s="395" t="s">
        <v>102</v>
      </c>
      <c r="B66" s="11"/>
      <c r="C66" s="6"/>
      <c r="D66" s="6"/>
      <c r="E66" s="400"/>
      <c r="F66" s="400"/>
      <c r="H66" s="11"/>
      <c r="I66" s="6"/>
      <c r="J66" s="6"/>
      <c r="K66" s="400"/>
      <c r="L66" s="400"/>
      <c r="N66" s="395" t="s">
        <v>102</v>
      </c>
      <c r="O66" s="11">
        <v>688</v>
      </c>
      <c r="P66" s="6">
        <v>537</v>
      </c>
      <c r="Q66" s="6"/>
      <c r="R66" s="400">
        <f t="shared" si="32"/>
        <v>-1</v>
      </c>
      <c r="S66" s="400">
        <f t="shared" si="33"/>
        <v>-1</v>
      </c>
      <c r="U66" s="11">
        <v>525</v>
      </c>
      <c r="V66" s="6">
        <v>414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2">
      <c r="A67" s="395" t="s">
        <v>103</v>
      </c>
      <c r="B67" s="11"/>
      <c r="C67" s="6"/>
      <c r="D67" s="6"/>
      <c r="E67" s="400"/>
      <c r="F67" s="400"/>
      <c r="H67" s="11"/>
      <c r="I67" s="6"/>
      <c r="J67" s="6"/>
      <c r="K67" s="400"/>
      <c r="L67" s="400"/>
      <c r="N67" s="395" t="s">
        <v>103</v>
      </c>
      <c r="O67" s="11">
        <v>781</v>
      </c>
      <c r="P67" s="6">
        <v>598</v>
      </c>
      <c r="Q67" s="6"/>
      <c r="R67" s="400">
        <f t="shared" si="32"/>
        <v>-1</v>
      </c>
      <c r="S67" s="400">
        <f t="shared" si="33"/>
        <v>-1</v>
      </c>
      <c r="U67" s="11">
        <v>635</v>
      </c>
      <c r="V67" s="6">
        <v>536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32"/>
        <v>-1</v>
      </c>
      <c r="S68" s="400">
        <f t="shared" si="33"/>
        <v>-1</v>
      </c>
      <c r="U68" s="11">
        <v>599</v>
      </c>
      <c r="V68" s="6">
        <v>487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695</v>
      </c>
      <c r="C75" s="395">
        <f>SUM(C62:C73)</f>
        <v>579</v>
      </c>
      <c r="D75" s="395">
        <f>SUM(D62:D73)</f>
        <v>595</v>
      </c>
      <c r="E75" s="400">
        <f>(+D75-B75)/B75</f>
        <v>-0.14388489208633093</v>
      </c>
      <c r="F75" s="400">
        <f>(+D75-C75)/C75</f>
        <v>2.7633851468048358E-2</v>
      </c>
      <c r="H75" s="395">
        <f>SUM(H62:H73)</f>
        <v>499</v>
      </c>
      <c r="I75" s="395">
        <f>SUM(I62:I73)</f>
        <v>424</v>
      </c>
      <c r="J75" s="395">
        <f>SUM(J62:J73)</f>
        <v>425</v>
      </c>
      <c r="K75" s="400">
        <f>(+J75-H75)/H75</f>
        <v>-0.14829659318637275</v>
      </c>
      <c r="L75" s="400">
        <f>(+J75-I75)/I75</f>
        <v>2.3584905660377358E-3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45363</v>
      </c>
      <c r="G77" s="398" t="s">
        <v>113</v>
      </c>
      <c r="N77" s="394">
        <f ca="1">TODAY()</f>
        <v>45363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2" si="36">(+D81-B81)/B81</f>
        <v>-0.16250000000000001</v>
      </c>
      <c r="F81" s="400">
        <f t="shared" ref="F81:F82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2" si="38">(+J81-H81)/H81</f>
        <v>-0.32876712328767121</v>
      </c>
      <c r="L81" s="400">
        <f t="shared" ref="L81:L82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E83" s="400"/>
      <c r="F83" s="400"/>
      <c r="K83" s="400"/>
      <c r="L83" s="400"/>
      <c r="N83" s="395" t="s">
        <v>100</v>
      </c>
      <c r="O83" s="395">
        <v>108</v>
      </c>
      <c r="P83" s="395">
        <v>99</v>
      </c>
      <c r="R83" s="400">
        <f t="shared" si="40"/>
        <v>-1</v>
      </c>
      <c r="S83" s="400">
        <f t="shared" si="41"/>
        <v>-1</v>
      </c>
      <c r="U83" s="395">
        <v>110</v>
      </c>
      <c r="V83" s="395">
        <v>85</v>
      </c>
      <c r="X83" s="400">
        <f t="shared" si="42"/>
        <v>-1</v>
      </c>
      <c r="Y83" s="400">
        <f t="shared" si="43"/>
        <v>-1</v>
      </c>
    </row>
    <row r="84" spans="1:25" ht="12.75" customHeight="1" x14ac:dyDescent="0.2">
      <c r="A84" s="395" t="s">
        <v>101</v>
      </c>
      <c r="B84" s="11"/>
      <c r="C84" s="6"/>
      <c r="D84" s="6"/>
      <c r="E84" s="400"/>
      <c r="F84" s="400"/>
      <c r="H84" s="11"/>
      <c r="I84" s="6"/>
      <c r="J84" s="6"/>
      <c r="K84" s="400"/>
      <c r="L84" s="400"/>
      <c r="N84" s="395" t="s">
        <v>101</v>
      </c>
      <c r="O84" s="11">
        <v>169</v>
      </c>
      <c r="P84" s="6">
        <v>117</v>
      </c>
      <c r="Q84" s="6"/>
      <c r="R84" s="400">
        <f t="shared" si="40"/>
        <v>-1</v>
      </c>
      <c r="S84" s="400">
        <f t="shared" si="41"/>
        <v>-1</v>
      </c>
      <c r="U84" s="11">
        <v>100</v>
      </c>
      <c r="V84" s="6">
        <v>81</v>
      </c>
      <c r="W84" s="6"/>
      <c r="X84" s="400">
        <f t="shared" si="42"/>
        <v>-1</v>
      </c>
      <c r="Y84" s="400">
        <f t="shared" si="43"/>
        <v>-1</v>
      </c>
    </row>
    <row r="85" spans="1:25" ht="12.75" customHeight="1" x14ac:dyDescent="0.2">
      <c r="A85" s="395" t="s">
        <v>102</v>
      </c>
      <c r="B85" s="11"/>
      <c r="C85" s="6"/>
      <c r="D85" s="6"/>
      <c r="E85" s="400"/>
      <c r="F85" s="400"/>
      <c r="H85" s="11"/>
      <c r="I85" s="6"/>
      <c r="J85" s="6"/>
      <c r="K85" s="400"/>
      <c r="L85" s="400"/>
      <c r="N85" s="395" t="s">
        <v>102</v>
      </c>
      <c r="O85" s="11">
        <v>165</v>
      </c>
      <c r="P85" s="6">
        <v>126</v>
      </c>
      <c r="Q85" s="6"/>
      <c r="R85" s="400">
        <f t="shared" si="40"/>
        <v>-1</v>
      </c>
      <c r="S85" s="400">
        <f t="shared" si="41"/>
        <v>-1</v>
      </c>
      <c r="U85" s="11">
        <v>123</v>
      </c>
      <c r="V85" s="6">
        <v>122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2">
      <c r="A86" s="395" t="s">
        <v>103</v>
      </c>
      <c r="B86" s="11"/>
      <c r="C86" s="6"/>
      <c r="D86" s="6"/>
      <c r="E86" s="400"/>
      <c r="F86" s="400"/>
      <c r="H86" s="11"/>
      <c r="I86" s="6"/>
      <c r="J86" s="6"/>
      <c r="K86" s="400"/>
      <c r="L86" s="400"/>
      <c r="N86" s="395" t="s">
        <v>103</v>
      </c>
      <c r="O86" s="11">
        <v>159</v>
      </c>
      <c r="P86" s="6">
        <v>145</v>
      </c>
      <c r="Q86" s="6"/>
      <c r="R86" s="400">
        <f t="shared" si="40"/>
        <v>-1</v>
      </c>
      <c r="S86" s="400">
        <f t="shared" si="41"/>
        <v>-1</v>
      </c>
      <c r="U86" s="11">
        <v>144</v>
      </c>
      <c r="V86" s="6">
        <v>117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40"/>
        <v>-1</v>
      </c>
      <c r="S87" s="400">
        <f t="shared" si="41"/>
        <v>-1</v>
      </c>
      <c r="U87" s="11">
        <v>126</v>
      </c>
      <c r="V87" s="6">
        <v>106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172</v>
      </c>
      <c r="C94" s="395">
        <f>SUM(C81:C92)</f>
        <v>156</v>
      </c>
      <c r="D94" s="395">
        <f>SUM(D81:D92)</f>
        <v>144</v>
      </c>
      <c r="E94" s="400">
        <f>(+D94-B94)/B94</f>
        <v>-0.16279069767441862</v>
      </c>
      <c r="F94" s="400">
        <f>(+D94-C94)/C94</f>
        <v>-7.6923076923076927E-2</v>
      </c>
      <c r="H94" s="395">
        <f>SUM(H81:H92)</f>
        <v>151</v>
      </c>
      <c r="I94" s="395">
        <f>SUM(I81:I92)</f>
        <v>116</v>
      </c>
      <c r="J94" s="395">
        <f>SUM(J81:J92)</f>
        <v>97</v>
      </c>
      <c r="K94" s="400">
        <f>(+J94-H94)/H94</f>
        <v>-0.35761589403973509</v>
      </c>
      <c r="L94" s="400">
        <f>(+J94-I94)/I94</f>
        <v>-0.16379310344827586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1" si="44">(+D100-B100)/B100</f>
        <v>0.11650485436893204</v>
      </c>
      <c r="F100" s="400">
        <f t="shared" ref="F100:F101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1" si="46">(+J100-H100)/H100</f>
        <v>-0.47107438016528924</v>
      </c>
      <c r="L100" s="400">
        <f t="shared" ref="L100:L101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E102" s="400"/>
      <c r="F102" s="400"/>
      <c r="K102" s="400"/>
      <c r="L102" s="400"/>
      <c r="N102" s="395" t="s">
        <v>100</v>
      </c>
      <c r="O102" s="395">
        <v>183</v>
      </c>
      <c r="P102" s="395">
        <v>128</v>
      </c>
      <c r="R102" s="400">
        <f t="shared" si="48"/>
        <v>-1</v>
      </c>
      <c r="S102" s="400">
        <f t="shared" si="49"/>
        <v>-1</v>
      </c>
      <c r="U102" s="395">
        <v>138</v>
      </c>
      <c r="V102" s="395">
        <v>91</v>
      </c>
      <c r="X102" s="400">
        <f t="shared" si="50"/>
        <v>-1</v>
      </c>
      <c r="Y102" s="400">
        <f t="shared" si="51"/>
        <v>-1</v>
      </c>
    </row>
    <row r="103" spans="1:25" ht="12.75" customHeight="1" x14ac:dyDescent="0.2">
      <c r="A103" s="395" t="s">
        <v>101</v>
      </c>
      <c r="B103" s="11"/>
      <c r="C103" s="6"/>
      <c r="D103" s="6"/>
      <c r="E103" s="400"/>
      <c r="F103" s="400"/>
      <c r="H103" s="11"/>
      <c r="I103" s="6"/>
      <c r="J103" s="6"/>
      <c r="K103" s="400"/>
      <c r="L103" s="400"/>
      <c r="N103" s="395" t="s">
        <v>101</v>
      </c>
      <c r="O103" s="11">
        <v>212</v>
      </c>
      <c r="P103" s="6">
        <v>137</v>
      </c>
      <c r="Q103" s="6"/>
      <c r="R103" s="400">
        <f t="shared" si="48"/>
        <v>-1</v>
      </c>
      <c r="S103" s="400">
        <f t="shared" si="49"/>
        <v>-1</v>
      </c>
      <c r="U103" s="11">
        <v>124</v>
      </c>
      <c r="V103" s="6">
        <v>104</v>
      </c>
      <c r="W103" s="6"/>
      <c r="X103" s="400">
        <f t="shared" si="50"/>
        <v>-1</v>
      </c>
      <c r="Y103" s="400">
        <f t="shared" si="51"/>
        <v>-1</v>
      </c>
    </row>
    <row r="104" spans="1:25" ht="12.75" customHeight="1" x14ac:dyDescent="0.2">
      <c r="A104" s="395" t="s">
        <v>102</v>
      </c>
      <c r="B104" s="11"/>
      <c r="C104" s="6"/>
      <c r="D104" s="6"/>
      <c r="E104" s="400"/>
      <c r="F104" s="400"/>
      <c r="H104" s="11"/>
      <c r="I104" s="6"/>
      <c r="J104" s="6"/>
      <c r="K104" s="400"/>
      <c r="L104" s="400"/>
      <c r="N104" s="395" t="s">
        <v>102</v>
      </c>
      <c r="O104" s="11">
        <v>213</v>
      </c>
      <c r="P104" s="6">
        <v>216</v>
      </c>
      <c r="Q104" s="6"/>
      <c r="R104" s="400">
        <f t="shared" si="48"/>
        <v>-1</v>
      </c>
      <c r="S104" s="400">
        <f t="shared" si="49"/>
        <v>-1</v>
      </c>
      <c r="U104" s="11">
        <v>176</v>
      </c>
      <c r="V104" s="6">
        <v>132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2">
      <c r="A105" s="395" t="s">
        <v>103</v>
      </c>
      <c r="B105" s="11"/>
      <c r="C105" s="6"/>
      <c r="D105" s="6"/>
      <c r="E105" s="400"/>
      <c r="F105" s="400"/>
      <c r="H105" s="11"/>
      <c r="I105" s="6"/>
      <c r="J105" s="6"/>
      <c r="K105" s="400"/>
      <c r="L105" s="400"/>
      <c r="N105" s="395" t="s">
        <v>103</v>
      </c>
      <c r="O105" s="11">
        <v>241</v>
      </c>
      <c r="P105" s="6">
        <v>177</v>
      </c>
      <c r="Q105" s="6"/>
      <c r="R105" s="400">
        <f t="shared" si="48"/>
        <v>-1</v>
      </c>
      <c r="S105" s="400">
        <f t="shared" si="49"/>
        <v>-1</v>
      </c>
      <c r="U105" s="11">
        <v>200</v>
      </c>
      <c r="V105" s="6">
        <v>148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8"/>
        <v>-1</v>
      </c>
      <c r="S106" s="400">
        <f t="shared" si="49"/>
        <v>-1</v>
      </c>
      <c r="U106" s="11">
        <v>178</v>
      </c>
      <c r="V106" s="6">
        <v>158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228</v>
      </c>
      <c r="C113" s="395">
        <f>SUM(C100:C111)</f>
        <v>178</v>
      </c>
      <c r="D113" s="395">
        <f>SUM(D100:D111)</f>
        <v>259</v>
      </c>
      <c r="E113" s="400">
        <f>(+D113-B113)/B113</f>
        <v>0.13596491228070176</v>
      </c>
      <c r="F113" s="400">
        <f>(+D113-C113)/C113</f>
        <v>0.4550561797752809</v>
      </c>
      <c r="H113" s="395">
        <f>SUM(H100:H112)</f>
        <v>199</v>
      </c>
      <c r="I113" s="395">
        <f>SUM(I100:I112)</f>
        <v>126</v>
      </c>
      <c r="J113" s="395">
        <f>SUM(J100:J112)</f>
        <v>147</v>
      </c>
      <c r="K113" s="400">
        <f>(+J113-H113)/H113</f>
        <v>-0.2613065326633166</v>
      </c>
      <c r="L113" s="400">
        <f>(+J113-I113)/I113</f>
        <v>0.16666666666666666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45363</v>
      </c>
      <c r="G116" s="398" t="s">
        <v>3</v>
      </c>
      <c r="N116" s="394">
        <f ca="1">TODAY()</f>
        <v>45363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0" si="52">(+D119-B119)/B119</f>
        <v>-9.2485549132947972E-2</v>
      </c>
      <c r="F119" s="400">
        <f t="shared" ref="F119:F120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0" si="54">(+J119-H119)/H119</f>
        <v>-0.33333333333333331</v>
      </c>
      <c r="L119" s="400">
        <f t="shared" ref="L119:L120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E121" s="400"/>
      <c r="F121" s="400"/>
      <c r="K121" s="400"/>
      <c r="L121" s="400"/>
      <c r="N121" s="395" t="s">
        <v>100</v>
      </c>
      <c r="O121" s="395">
        <v>285</v>
      </c>
      <c r="P121" s="395">
        <v>211</v>
      </c>
      <c r="R121" s="400">
        <f t="shared" si="56"/>
        <v>-1</v>
      </c>
      <c r="S121" s="400">
        <f t="shared" si="57"/>
        <v>-1</v>
      </c>
      <c r="U121" s="395">
        <v>221</v>
      </c>
      <c r="V121" s="395">
        <v>181</v>
      </c>
      <c r="X121" s="400">
        <f t="shared" si="58"/>
        <v>-1</v>
      </c>
      <c r="Y121" s="400">
        <f t="shared" si="59"/>
        <v>-1</v>
      </c>
    </row>
    <row r="122" spans="1:25" ht="12.75" customHeight="1" x14ac:dyDescent="0.2">
      <c r="A122" s="395" t="s">
        <v>101</v>
      </c>
      <c r="B122" s="11"/>
      <c r="C122" s="6"/>
      <c r="D122" s="6"/>
      <c r="E122" s="400"/>
      <c r="F122" s="400"/>
      <c r="H122" s="11"/>
      <c r="I122" s="6"/>
      <c r="J122" s="6"/>
      <c r="K122" s="400"/>
      <c r="L122" s="400"/>
      <c r="N122" s="395" t="s">
        <v>101</v>
      </c>
      <c r="O122" s="11">
        <v>329</v>
      </c>
      <c r="P122" s="6">
        <v>206</v>
      </c>
      <c r="Q122" s="6"/>
      <c r="R122" s="400">
        <f t="shared" si="56"/>
        <v>-1</v>
      </c>
      <c r="S122" s="400">
        <f t="shared" si="57"/>
        <v>-1</v>
      </c>
      <c r="U122" s="11">
        <v>236</v>
      </c>
      <c r="V122" s="6">
        <v>168</v>
      </c>
      <c r="W122" s="6"/>
      <c r="X122" s="400">
        <f t="shared" si="58"/>
        <v>-1</v>
      </c>
      <c r="Y122" s="400">
        <f t="shared" si="59"/>
        <v>-1</v>
      </c>
    </row>
    <row r="123" spans="1:25" ht="12.75" customHeight="1" x14ac:dyDescent="0.2">
      <c r="A123" s="395" t="s">
        <v>102</v>
      </c>
      <c r="B123" s="11"/>
      <c r="C123" s="6"/>
      <c r="D123" s="6"/>
      <c r="E123" s="400"/>
      <c r="F123" s="400"/>
      <c r="H123" s="11"/>
      <c r="I123" s="6"/>
      <c r="J123" s="6"/>
      <c r="K123" s="400"/>
      <c r="L123" s="400"/>
      <c r="N123" s="395" t="s">
        <v>102</v>
      </c>
      <c r="O123" s="11">
        <v>361</v>
      </c>
      <c r="P123" s="6">
        <v>246</v>
      </c>
      <c r="Q123" s="6"/>
      <c r="R123" s="400">
        <f t="shared" si="56"/>
        <v>-1</v>
      </c>
      <c r="S123" s="400">
        <f t="shared" si="57"/>
        <v>-1</v>
      </c>
      <c r="U123" s="11">
        <v>268</v>
      </c>
      <c r="V123" s="6">
        <v>209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2">
      <c r="A124" s="395" t="s">
        <v>103</v>
      </c>
      <c r="B124" s="11"/>
      <c r="C124" s="6"/>
      <c r="D124" s="6"/>
      <c r="E124" s="400"/>
      <c r="F124" s="400"/>
      <c r="H124" s="11"/>
      <c r="I124" s="6"/>
      <c r="J124" s="6"/>
      <c r="K124" s="400"/>
      <c r="L124" s="400"/>
      <c r="N124" s="395" t="s">
        <v>103</v>
      </c>
      <c r="O124" s="11">
        <v>439</v>
      </c>
      <c r="P124" s="6">
        <v>318</v>
      </c>
      <c r="Q124" s="6"/>
      <c r="R124" s="400">
        <f t="shared" si="56"/>
        <v>-1</v>
      </c>
      <c r="S124" s="400">
        <f t="shared" si="57"/>
        <v>-1</v>
      </c>
      <c r="U124" s="11">
        <v>284</v>
      </c>
      <c r="V124" s="6">
        <v>217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6"/>
        <v>-1</v>
      </c>
      <c r="S125" s="400">
        <f t="shared" si="57"/>
        <v>-1</v>
      </c>
      <c r="U125" s="11">
        <v>275</v>
      </c>
      <c r="V125" s="6">
        <v>228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339</v>
      </c>
      <c r="C132" s="395">
        <f>SUM(C119:C130)</f>
        <v>325</v>
      </c>
      <c r="D132" s="395">
        <f>SUM(D119:D130)</f>
        <v>316</v>
      </c>
      <c r="E132" s="400">
        <f>(+D132-B132)/B132</f>
        <v>-6.7846607669616518E-2</v>
      </c>
      <c r="F132" s="400">
        <f>(+D132-C132)/C132</f>
        <v>-2.7692307692307693E-2</v>
      </c>
      <c r="H132" s="395">
        <f>SUM(H119:H131)</f>
        <v>377</v>
      </c>
      <c r="I132" s="395">
        <f>SUM(I119:I131)</f>
        <v>256</v>
      </c>
      <c r="J132" s="395">
        <f>SUM(J119:J131)</f>
        <v>255</v>
      </c>
      <c r="K132" s="400">
        <f>(+J132-H132)/H132</f>
        <v>-0.32360742705570295</v>
      </c>
      <c r="L132" s="400">
        <f>(+J132-I132)/I132</f>
        <v>-3.90625E-3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39" si="60">(+D138-B138)/B138</f>
        <v>-7.874015748031496E-3</v>
      </c>
      <c r="F138" s="400">
        <f t="shared" ref="F138:F139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39" si="62">(+J138-H138)/H138</f>
        <v>-0.23357664233576642</v>
      </c>
      <c r="L138" s="400">
        <f t="shared" ref="L138:L139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E140" s="400"/>
      <c r="F140" s="400"/>
      <c r="K140" s="400"/>
      <c r="L140" s="400"/>
      <c r="N140" s="395" t="s">
        <v>100</v>
      </c>
      <c r="O140" s="395">
        <v>234</v>
      </c>
      <c r="P140" s="395">
        <v>152</v>
      </c>
      <c r="R140" s="400">
        <f t="shared" si="64"/>
        <v>-1</v>
      </c>
      <c r="S140" s="400">
        <f t="shared" si="65"/>
        <v>-1</v>
      </c>
      <c r="U140" s="395">
        <v>164</v>
      </c>
      <c r="V140" s="395">
        <v>125</v>
      </c>
      <c r="X140" s="400">
        <f t="shared" si="66"/>
        <v>-1</v>
      </c>
      <c r="Y140" s="400">
        <f t="shared" si="67"/>
        <v>-1</v>
      </c>
    </row>
    <row r="141" spans="1:25" ht="12.75" customHeight="1" x14ac:dyDescent="0.2">
      <c r="A141" s="395" t="s">
        <v>101</v>
      </c>
      <c r="B141" s="11"/>
      <c r="C141" s="6"/>
      <c r="D141" s="6"/>
      <c r="E141" s="400"/>
      <c r="F141" s="400"/>
      <c r="H141" s="11"/>
      <c r="I141" s="6"/>
      <c r="J141" s="6"/>
      <c r="K141" s="400"/>
      <c r="L141" s="400"/>
      <c r="N141" s="395" t="s">
        <v>101</v>
      </c>
      <c r="O141" s="11">
        <v>250</v>
      </c>
      <c r="P141" s="6">
        <v>156</v>
      </c>
      <c r="Q141" s="6"/>
      <c r="R141" s="400">
        <f t="shared" si="64"/>
        <v>-1</v>
      </c>
      <c r="S141" s="400">
        <f t="shared" si="65"/>
        <v>-1</v>
      </c>
      <c r="U141" s="11">
        <v>203</v>
      </c>
      <c r="V141" s="6">
        <v>131</v>
      </c>
      <c r="W141" s="6"/>
      <c r="X141" s="400">
        <f t="shared" si="66"/>
        <v>-1</v>
      </c>
      <c r="Y141" s="400">
        <f t="shared" si="67"/>
        <v>-1</v>
      </c>
    </row>
    <row r="142" spans="1:25" ht="12.75" customHeight="1" x14ac:dyDescent="0.2">
      <c r="A142" s="395" t="s">
        <v>102</v>
      </c>
      <c r="B142" s="11"/>
      <c r="C142" s="6"/>
      <c r="D142" s="6"/>
      <c r="E142" s="400"/>
      <c r="F142" s="400"/>
      <c r="H142" s="11"/>
      <c r="I142" s="6"/>
      <c r="J142" s="6"/>
      <c r="K142" s="400"/>
      <c r="L142" s="400"/>
      <c r="N142" s="395" t="s">
        <v>102</v>
      </c>
      <c r="O142" s="11">
        <v>273</v>
      </c>
      <c r="P142" s="6">
        <v>201</v>
      </c>
      <c r="Q142" s="6"/>
      <c r="R142" s="400">
        <f t="shared" si="64"/>
        <v>-1</v>
      </c>
      <c r="S142" s="400">
        <f t="shared" si="65"/>
        <v>-1</v>
      </c>
      <c r="U142" s="11">
        <v>196</v>
      </c>
      <c r="V142" s="6">
        <v>170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2">
      <c r="A143" s="395" t="s">
        <v>103</v>
      </c>
      <c r="B143" s="11"/>
      <c r="C143" s="6"/>
      <c r="D143" s="6"/>
      <c r="E143" s="400"/>
      <c r="F143" s="400"/>
      <c r="H143" s="11"/>
      <c r="I143" s="6"/>
      <c r="J143" s="6"/>
      <c r="K143" s="400"/>
      <c r="L143" s="400"/>
      <c r="N143" s="395" t="s">
        <v>103</v>
      </c>
      <c r="O143" s="11">
        <v>305</v>
      </c>
      <c r="P143" s="6">
        <v>245</v>
      </c>
      <c r="Q143" s="6"/>
      <c r="R143" s="400">
        <f t="shared" si="64"/>
        <v>-1</v>
      </c>
      <c r="S143" s="400">
        <f t="shared" si="65"/>
        <v>-1</v>
      </c>
      <c r="U143" s="11">
        <v>245</v>
      </c>
      <c r="V143" s="6">
        <v>170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4"/>
        <v>-1</v>
      </c>
      <c r="S144" s="400">
        <f t="shared" si="65"/>
        <v>-1</v>
      </c>
      <c r="U144" s="11">
        <v>194</v>
      </c>
      <c r="V144" s="6">
        <v>157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272</v>
      </c>
      <c r="C151" s="395">
        <f>SUM(C138:C149)</f>
        <v>225</v>
      </c>
      <c r="D151" s="395">
        <f>SUM(D138:D149)</f>
        <v>272</v>
      </c>
      <c r="E151" s="400">
        <f>(+D151-B151)/B151</f>
        <v>0</v>
      </c>
      <c r="F151" s="400">
        <f>(+D151-C151)/C151</f>
        <v>0.2088888888888889</v>
      </c>
      <c r="H151" s="395">
        <f>SUM(H138:H149)</f>
        <v>269</v>
      </c>
      <c r="I151" s="395">
        <f>SUM(I138:I149)</f>
        <v>194</v>
      </c>
      <c r="J151" s="395">
        <f>SUM(J138:J149)</f>
        <v>186</v>
      </c>
      <c r="K151" s="400">
        <f>(+J151-H151)/H151</f>
        <v>-0.30855018587360594</v>
      </c>
      <c r="L151" s="400">
        <f>(+J151-I151)/I151</f>
        <v>-4.1237113402061855E-2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45363</v>
      </c>
      <c r="F155" s="401" t="s">
        <v>117</v>
      </c>
      <c r="G155" s="401"/>
      <c r="N155" s="394">
        <f ca="1">TODAY()</f>
        <v>45363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0" si="68">(+D159-B159)/B159</f>
        <v>-8.3333333333333332E-3</v>
      </c>
      <c r="F159" s="400">
        <f t="shared" ref="F159:F160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0" si="70">(+J159-H159)/H159</f>
        <v>-0.25</v>
      </c>
      <c r="L159" s="400">
        <f t="shared" ref="L159:L160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E161" s="400"/>
      <c r="F161" s="400"/>
      <c r="K161" s="400"/>
      <c r="L161" s="400"/>
      <c r="N161" s="395" t="s">
        <v>100</v>
      </c>
      <c r="O161" s="395">
        <v>170</v>
      </c>
      <c r="P161" s="395">
        <v>178</v>
      </c>
      <c r="R161" s="400">
        <f t="shared" si="72"/>
        <v>-1</v>
      </c>
      <c r="S161" s="400">
        <f t="shared" si="73"/>
        <v>-1</v>
      </c>
      <c r="U161" s="395">
        <v>131</v>
      </c>
      <c r="V161" s="395">
        <v>105</v>
      </c>
      <c r="X161" s="400">
        <f t="shared" si="74"/>
        <v>-1</v>
      </c>
      <c r="Y161" s="400">
        <f t="shared" si="75"/>
        <v>-1</v>
      </c>
    </row>
    <row r="162" spans="1:25" ht="12.75" customHeight="1" x14ac:dyDescent="0.2">
      <c r="A162" s="395" t="s">
        <v>101</v>
      </c>
      <c r="B162" s="11"/>
      <c r="C162" s="6"/>
      <c r="D162" s="6"/>
      <c r="E162" s="400"/>
      <c r="F162" s="400"/>
      <c r="H162" s="11"/>
      <c r="I162" s="6"/>
      <c r="J162" s="6"/>
      <c r="K162" s="400"/>
      <c r="L162" s="400"/>
      <c r="N162" s="395" t="s">
        <v>101</v>
      </c>
      <c r="O162" s="11">
        <v>211</v>
      </c>
      <c r="P162" s="6">
        <v>144</v>
      </c>
      <c r="Q162" s="6"/>
      <c r="R162" s="400">
        <f t="shared" si="72"/>
        <v>-1</v>
      </c>
      <c r="S162" s="400">
        <f t="shared" si="73"/>
        <v>-1</v>
      </c>
      <c r="U162" s="11">
        <v>130</v>
      </c>
      <c r="V162" s="6">
        <v>96</v>
      </c>
      <c r="W162" s="6"/>
      <c r="X162" s="400">
        <f t="shared" si="74"/>
        <v>-1</v>
      </c>
      <c r="Y162" s="400">
        <f t="shared" si="75"/>
        <v>-1</v>
      </c>
    </row>
    <row r="163" spans="1:25" ht="12.75" customHeight="1" x14ac:dyDescent="0.2">
      <c r="A163" s="395" t="s">
        <v>102</v>
      </c>
      <c r="B163" s="11"/>
      <c r="C163" s="6"/>
      <c r="D163" s="6"/>
      <c r="E163" s="400"/>
      <c r="F163" s="400"/>
      <c r="H163" s="11"/>
      <c r="I163" s="6"/>
      <c r="J163" s="6"/>
      <c r="K163" s="400"/>
      <c r="L163" s="400"/>
      <c r="N163" s="395" t="s">
        <v>102</v>
      </c>
      <c r="O163" s="11">
        <v>197</v>
      </c>
      <c r="P163" s="6">
        <v>210</v>
      </c>
      <c r="Q163" s="6"/>
      <c r="R163" s="400">
        <f t="shared" si="72"/>
        <v>-1</v>
      </c>
      <c r="S163" s="400">
        <f t="shared" si="73"/>
        <v>-1</v>
      </c>
      <c r="U163" s="11">
        <v>167</v>
      </c>
      <c r="V163" s="6">
        <v>121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2">
      <c r="A164" s="395" t="s">
        <v>103</v>
      </c>
      <c r="B164" s="11"/>
      <c r="C164" s="6"/>
      <c r="D164" s="6"/>
      <c r="E164" s="400"/>
      <c r="F164" s="400"/>
      <c r="H164" s="11"/>
      <c r="I164" s="6"/>
      <c r="J164" s="6"/>
      <c r="K164" s="400"/>
      <c r="L164" s="400"/>
      <c r="N164" s="395" t="s">
        <v>103</v>
      </c>
      <c r="O164" s="11">
        <v>223</v>
      </c>
      <c r="P164" s="6">
        <v>189</v>
      </c>
      <c r="Q164" s="6"/>
      <c r="R164" s="400">
        <f t="shared" si="72"/>
        <v>-1</v>
      </c>
      <c r="S164" s="400">
        <f t="shared" si="73"/>
        <v>-1</v>
      </c>
      <c r="U164" s="11">
        <v>142</v>
      </c>
      <c r="V164" s="6">
        <v>154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72"/>
        <v>-1</v>
      </c>
      <c r="S165" s="400">
        <f t="shared" si="73"/>
        <v>-1</v>
      </c>
      <c r="U165" s="11">
        <v>155</v>
      </c>
      <c r="V165" s="6">
        <v>124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222</v>
      </c>
      <c r="C172" s="395">
        <f>SUM(C159:C170)</f>
        <v>180</v>
      </c>
      <c r="D172" s="395">
        <f>SUM(D159:D170)</f>
        <v>271</v>
      </c>
      <c r="E172" s="400">
        <f>(+D172-B172)/B172</f>
        <v>0.22072072072072071</v>
      </c>
      <c r="F172" s="400">
        <f>(+D172-C172)/C172</f>
        <v>0.50555555555555554</v>
      </c>
      <c r="H172" s="395">
        <f>SUM(H159:H170)</f>
        <v>204</v>
      </c>
      <c r="I172" s="395">
        <f>SUM(I159:I170)</f>
        <v>135</v>
      </c>
      <c r="J172" s="395">
        <f>SUM(J159:J170)</f>
        <v>148</v>
      </c>
      <c r="K172" s="400">
        <f>(+J172-H172)/H172</f>
        <v>-0.27450980392156865</v>
      </c>
      <c r="L172" s="400">
        <f>(+J172-I172)/I172</f>
        <v>9.6296296296296297E-2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79" si="76">(+D178-B178)/B178</f>
        <v>-0.28235294117647058</v>
      </c>
      <c r="F178" s="400">
        <f t="shared" ref="F178:F179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79" si="78">(+J178-H178)/H178</f>
        <v>-7.1428571428571425E-2</v>
      </c>
      <c r="L178" s="400">
        <f t="shared" ref="L178:L179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E180" s="400"/>
      <c r="F180" s="400"/>
      <c r="K180" s="400"/>
      <c r="L180" s="400"/>
      <c r="N180" s="395" t="s">
        <v>100</v>
      </c>
      <c r="O180" s="395">
        <v>103</v>
      </c>
      <c r="P180" s="395">
        <v>76</v>
      </c>
      <c r="R180" s="400">
        <f t="shared" si="80"/>
        <v>-1</v>
      </c>
      <c r="S180" s="400">
        <f t="shared" si="81"/>
        <v>-1</v>
      </c>
      <c r="U180" s="395">
        <v>101</v>
      </c>
      <c r="V180" s="395">
        <v>74</v>
      </c>
      <c r="X180" s="400">
        <f t="shared" si="82"/>
        <v>-1</v>
      </c>
      <c r="Y180" s="400">
        <f t="shared" si="83"/>
        <v>-1</v>
      </c>
    </row>
    <row r="181" spans="1:25" ht="12.75" customHeight="1" x14ac:dyDescent="0.2">
      <c r="A181" s="395" t="s">
        <v>101</v>
      </c>
      <c r="B181" s="11"/>
      <c r="C181" s="6"/>
      <c r="D181" s="6"/>
      <c r="E181" s="400"/>
      <c r="F181" s="400"/>
      <c r="H181" s="11"/>
      <c r="I181" s="6"/>
      <c r="J181" s="6"/>
      <c r="K181" s="400"/>
      <c r="L181" s="400"/>
      <c r="N181" s="395" t="s">
        <v>101</v>
      </c>
      <c r="O181" s="11">
        <v>133</v>
      </c>
      <c r="P181" s="6">
        <v>104</v>
      </c>
      <c r="Q181" s="6"/>
      <c r="R181" s="400">
        <f t="shared" si="80"/>
        <v>-1</v>
      </c>
      <c r="S181" s="400">
        <f t="shared" si="81"/>
        <v>-1</v>
      </c>
      <c r="U181" s="11">
        <v>112</v>
      </c>
      <c r="V181" s="6">
        <v>62</v>
      </c>
      <c r="W181" s="6"/>
      <c r="X181" s="400">
        <f t="shared" si="82"/>
        <v>-1</v>
      </c>
      <c r="Y181" s="400">
        <f t="shared" si="83"/>
        <v>-1</v>
      </c>
    </row>
    <row r="182" spans="1:25" ht="12.75" customHeight="1" x14ac:dyDescent="0.2">
      <c r="A182" s="395" t="s">
        <v>102</v>
      </c>
      <c r="B182" s="11"/>
      <c r="C182" s="6"/>
      <c r="D182" s="6"/>
      <c r="E182" s="400"/>
      <c r="F182" s="400"/>
      <c r="H182" s="11"/>
      <c r="I182" s="6"/>
      <c r="J182" s="6"/>
      <c r="K182" s="400"/>
      <c r="L182" s="400"/>
      <c r="N182" s="395" t="s">
        <v>102</v>
      </c>
      <c r="O182" s="11">
        <v>165</v>
      </c>
      <c r="P182" s="6">
        <v>99</v>
      </c>
      <c r="Q182" s="6"/>
      <c r="R182" s="400">
        <f t="shared" si="80"/>
        <v>-1</v>
      </c>
      <c r="S182" s="400">
        <f t="shared" si="81"/>
        <v>-1</v>
      </c>
      <c r="U182" s="11">
        <v>106</v>
      </c>
      <c r="V182" s="6">
        <v>112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2">
      <c r="A183" s="395" t="s">
        <v>103</v>
      </c>
      <c r="B183" s="11"/>
      <c r="C183" s="6"/>
      <c r="D183" s="6"/>
      <c r="E183" s="400"/>
      <c r="F183" s="400"/>
      <c r="H183" s="11"/>
      <c r="I183" s="6"/>
      <c r="J183" s="6"/>
      <c r="K183" s="400"/>
      <c r="L183" s="400"/>
      <c r="N183" s="395" t="s">
        <v>103</v>
      </c>
      <c r="O183" s="11">
        <v>153</v>
      </c>
      <c r="P183" s="6">
        <v>135</v>
      </c>
      <c r="Q183" s="6"/>
      <c r="R183" s="400">
        <f t="shared" si="80"/>
        <v>-1</v>
      </c>
      <c r="S183" s="400">
        <f t="shared" si="81"/>
        <v>-1</v>
      </c>
      <c r="U183" s="11">
        <v>148</v>
      </c>
      <c r="V183" s="6">
        <v>112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80"/>
        <v>-1</v>
      </c>
      <c r="S184" s="400">
        <f t="shared" si="81"/>
        <v>-1</v>
      </c>
      <c r="U184" s="11">
        <v>140</v>
      </c>
      <c r="V184" s="6">
        <v>98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155</v>
      </c>
      <c r="C191" s="395">
        <f>SUM(C178:C189)</f>
        <v>149</v>
      </c>
      <c r="D191" s="395">
        <f>SUM(D178:D189)</f>
        <v>126</v>
      </c>
      <c r="E191" s="400">
        <f>(+D191-B191)/B191</f>
        <v>-0.18709677419354839</v>
      </c>
      <c r="F191" s="400">
        <f>(+D191-C191)/C191</f>
        <v>-0.15436241610738255</v>
      </c>
      <c r="H191" s="395">
        <f>SUM(H178:H189)</f>
        <v>156</v>
      </c>
      <c r="I191" s="395">
        <f>SUM(I178:I189)</f>
        <v>115</v>
      </c>
      <c r="J191" s="395">
        <f>SUM(J178:J189)</f>
        <v>128</v>
      </c>
      <c r="K191" s="400">
        <f>(+J191-H191)/H191</f>
        <v>-0.17948717948717949</v>
      </c>
      <c r="L191" s="400">
        <f>(+J191-I191)/I191</f>
        <v>0.11304347826086956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45363</v>
      </c>
      <c r="F193" s="401" t="s">
        <v>120</v>
      </c>
      <c r="G193" s="401"/>
      <c r="N193" s="394">
        <f ca="1">TODAY()</f>
        <v>45363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198" si="84">(+D197-B197)/B197</f>
        <v>0.22857142857142856</v>
      </c>
      <c r="F197" s="400">
        <f t="shared" ref="F197:F198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198" si="86">(+J197-H197)/H197</f>
        <v>-0.34920634920634919</v>
      </c>
      <c r="L197" s="400">
        <f t="shared" ref="L197:L198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E199" s="400"/>
      <c r="F199" s="400"/>
      <c r="K199" s="400"/>
      <c r="L199" s="400"/>
      <c r="N199" s="395" t="s">
        <v>100</v>
      </c>
      <c r="O199" s="395">
        <v>63</v>
      </c>
      <c r="P199" s="395">
        <v>46</v>
      </c>
      <c r="R199" s="400">
        <f t="shared" si="88"/>
        <v>-1</v>
      </c>
      <c r="S199" s="400">
        <f t="shared" si="89"/>
        <v>-1</v>
      </c>
      <c r="U199" s="395">
        <v>61</v>
      </c>
      <c r="V199" s="395">
        <v>45</v>
      </c>
      <c r="X199" s="400">
        <f t="shared" si="90"/>
        <v>-1</v>
      </c>
      <c r="Y199" s="400">
        <f t="shared" si="91"/>
        <v>-1</v>
      </c>
    </row>
    <row r="200" spans="1:25" ht="12.75" customHeight="1" x14ac:dyDescent="0.2">
      <c r="A200" s="395" t="s">
        <v>101</v>
      </c>
      <c r="B200" s="11"/>
      <c r="C200" s="6"/>
      <c r="D200" s="6"/>
      <c r="E200" s="400"/>
      <c r="F200" s="400"/>
      <c r="H200" s="11"/>
      <c r="I200" s="6"/>
      <c r="J200" s="6"/>
      <c r="K200" s="400"/>
      <c r="L200" s="400"/>
      <c r="N200" s="395" t="s">
        <v>101</v>
      </c>
      <c r="O200" s="11">
        <v>72</v>
      </c>
      <c r="P200" s="6">
        <v>60</v>
      </c>
      <c r="Q200" s="6"/>
      <c r="R200" s="400">
        <f t="shared" si="88"/>
        <v>-1</v>
      </c>
      <c r="S200" s="400">
        <f t="shared" si="89"/>
        <v>-1</v>
      </c>
      <c r="U200" s="11">
        <v>62</v>
      </c>
      <c r="V200" s="6">
        <v>51</v>
      </c>
      <c r="W200" s="6"/>
      <c r="X200" s="400">
        <f t="shared" si="90"/>
        <v>-1</v>
      </c>
      <c r="Y200" s="400">
        <f t="shared" si="91"/>
        <v>-1</v>
      </c>
    </row>
    <row r="201" spans="1:25" ht="12.75" customHeight="1" x14ac:dyDescent="0.2">
      <c r="A201" s="395" t="s">
        <v>102</v>
      </c>
      <c r="B201" s="11"/>
      <c r="C201" s="6"/>
      <c r="D201" s="6"/>
      <c r="E201" s="400"/>
      <c r="F201" s="400"/>
      <c r="H201" s="11"/>
      <c r="I201" s="6"/>
      <c r="J201" s="6"/>
      <c r="K201" s="400"/>
      <c r="L201" s="400"/>
      <c r="N201" s="395" t="s">
        <v>102</v>
      </c>
      <c r="O201" s="11">
        <v>90</v>
      </c>
      <c r="P201" s="6">
        <v>74</v>
      </c>
      <c r="Q201" s="6"/>
      <c r="R201" s="400">
        <f t="shared" si="88"/>
        <v>-1</v>
      </c>
      <c r="S201" s="400">
        <f t="shared" si="89"/>
        <v>-1</v>
      </c>
      <c r="U201" s="11">
        <v>80</v>
      </c>
      <c r="V201" s="6">
        <v>60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2">
      <c r="A202" s="395" t="s">
        <v>103</v>
      </c>
      <c r="B202" s="11"/>
      <c r="C202" s="6"/>
      <c r="D202" s="6"/>
      <c r="E202" s="400"/>
      <c r="F202" s="400"/>
      <c r="H202" s="11"/>
      <c r="I202" s="6"/>
      <c r="J202" s="6"/>
      <c r="K202" s="400"/>
      <c r="L202" s="400"/>
      <c r="N202" s="395" t="s">
        <v>103</v>
      </c>
      <c r="O202" s="11">
        <v>121</v>
      </c>
      <c r="P202" s="6">
        <v>86</v>
      </c>
      <c r="Q202" s="6"/>
      <c r="R202" s="400">
        <f t="shared" si="88"/>
        <v>-1</v>
      </c>
      <c r="S202" s="400">
        <f t="shared" si="89"/>
        <v>-1</v>
      </c>
      <c r="U202" s="11">
        <v>92</v>
      </c>
      <c r="V202" s="6">
        <v>79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8"/>
        <v>-1</v>
      </c>
      <c r="S203" s="400">
        <f t="shared" si="89"/>
        <v>-1</v>
      </c>
      <c r="U203" s="11">
        <v>82</v>
      </c>
      <c r="V203" s="6">
        <v>65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91</v>
      </c>
      <c r="C210" s="395">
        <f>SUM(C197:C208)</f>
        <v>66</v>
      </c>
      <c r="D210" s="395">
        <f>SUM(D197:D208)</f>
        <v>105</v>
      </c>
      <c r="E210" s="400">
        <f>(+D210-B210)/B210</f>
        <v>0.15384615384615385</v>
      </c>
      <c r="F210" s="400">
        <f>(+D210-C210)/C210</f>
        <v>0.59090909090909094</v>
      </c>
      <c r="H210" s="395">
        <f>SUM(H197:H208)</f>
        <v>112</v>
      </c>
      <c r="I210" s="395">
        <f>SUM(I197:I208)</f>
        <v>79</v>
      </c>
      <c r="J210" s="395">
        <f>SUM(J197:J208)</f>
        <v>77</v>
      </c>
      <c r="K210" s="400">
        <f>(+J210-H210)/H210</f>
        <v>-0.3125</v>
      </c>
      <c r="L210" s="400">
        <f>(+J210-I210)/I210</f>
        <v>-2.5316455696202531E-2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45363</v>
      </c>
      <c r="F212" s="397"/>
      <c r="G212" s="398" t="s">
        <v>118</v>
      </c>
      <c r="N212" s="394">
        <f ca="1">TODAY()</f>
        <v>45363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17" si="92">(+D216-B216)/B216</f>
        <v>-0.17565745111260958</v>
      </c>
      <c r="F216" s="400">
        <f t="shared" ref="F216:F217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17" si="94">(+J216-H216)/H216</f>
        <v>-0.27589208006962579</v>
      </c>
      <c r="L216" s="400">
        <f t="shared" ref="L216:L217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E218" s="400"/>
      <c r="F218" s="400"/>
      <c r="K218" s="400"/>
      <c r="L218" s="400"/>
      <c r="N218" s="395" t="s">
        <v>100</v>
      </c>
      <c r="O218" s="395">
        <v>3757</v>
      </c>
      <c r="P218" s="395">
        <v>3055</v>
      </c>
      <c r="R218" s="400">
        <f t="shared" si="96"/>
        <v>-1</v>
      </c>
      <c r="S218" s="400">
        <f t="shared" si="97"/>
        <v>-1</v>
      </c>
      <c r="U218" s="395">
        <v>2983</v>
      </c>
      <c r="V218" s="395">
        <v>2199</v>
      </c>
      <c r="X218" s="400">
        <f t="shared" si="98"/>
        <v>-1</v>
      </c>
      <c r="Y218" s="400">
        <f t="shared" si="99"/>
        <v>-1</v>
      </c>
    </row>
    <row r="219" spans="1:25" ht="12.75" customHeight="1" x14ac:dyDescent="0.2">
      <c r="A219" s="395" t="s">
        <v>101</v>
      </c>
      <c r="B219" s="11"/>
      <c r="C219" s="6"/>
      <c r="D219" s="6"/>
      <c r="E219" s="400"/>
      <c r="F219" s="400"/>
      <c r="H219" s="11"/>
      <c r="I219" s="6"/>
      <c r="J219" s="6"/>
      <c r="K219" s="400"/>
      <c r="L219" s="400"/>
      <c r="N219" s="395" t="s">
        <v>101</v>
      </c>
      <c r="O219" s="11">
        <v>4352</v>
      </c>
      <c r="P219" s="6">
        <v>3157</v>
      </c>
      <c r="Q219" s="6"/>
      <c r="R219" s="400">
        <f t="shared" si="96"/>
        <v>-1</v>
      </c>
      <c r="S219" s="400">
        <f t="shared" si="97"/>
        <v>-1</v>
      </c>
      <c r="U219" s="11">
        <v>3137</v>
      </c>
      <c r="V219" s="6">
        <v>2256</v>
      </c>
      <c r="W219" s="6"/>
      <c r="X219" s="400">
        <f t="shared" si="98"/>
        <v>-1</v>
      </c>
      <c r="Y219" s="400">
        <f t="shared" si="99"/>
        <v>-1</v>
      </c>
    </row>
    <row r="220" spans="1:25" ht="12.75" customHeight="1" x14ac:dyDescent="0.2">
      <c r="A220" s="395" t="s">
        <v>102</v>
      </c>
      <c r="B220" s="11"/>
      <c r="C220" s="6"/>
      <c r="D220" s="6"/>
      <c r="E220" s="400"/>
      <c r="F220" s="400"/>
      <c r="H220" s="11"/>
      <c r="I220" s="6"/>
      <c r="J220" s="6"/>
      <c r="K220" s="400"/>
      <c r="L220" s="400"/>
      <c r="N220" s="395" t="s">
        <v>102</v>
      </c>
      <c r="O220" s="11">
        <v>4715</v>
      </c>
      <c r="P220" s="6">
        <v>3705</v>
      </c>
      <c r="Q220" s="6"/>
      <c r="R220" s="400">
        <f t="shared" si="96"/>
        <v>-1</v>
      </c>
      <c r="S220" s="400">
        <f t="shared" si="97"/>
        <v>-1</v>
      </c>
      <c r="U220" s="11">
        <v>3609</v>
      </c>
      <c r="V220" s="6">
        <v>2861</v>
      </c>
      <c r="W220" s="6"/>
      <c r="X220" s="400">
        <f t="shared" si="98"/>
        <v>-1</v>
      </c>
      <c r="Y220" s="400">
        <f t="shared" si="99"/>
        <v>-1</v>
      </c>
    </row>
    <row r="221" spans="1:25" ht="12.75" customHeight="1" x14ac:dyDescent="0.2">
      <c r="A221" s="395" t="s">
        <v>103</v>
      </c>
      <c r="B221" s="11"/>
      <c r="C221" s="6"/>
      <c r="D221" s="6"/>
      <c r="E221" s="400"/>
      <c r="F221" s="400"/>
      <c r="H221" s="11"/>
      <c r="I221" s="6"/>
      <c r="J221" s="6"/>
      <c r="K221" s="400"/>
      <c r="L221" s="400"/>
      <c r="N221" s="395" t="s">
        <v>103</v>
      </c>
      <c r="O221" s="11">
        <v>5123</v>
      </c>
      <c r="P221" s="6">
        <v>4006</v>
      </c>
      <c r="Q221" s="6"/>
      <c r="R221" s="400">
        <f t="shared" si="96"/>
        <v>-1</v>
      </c>
      <c r="S221" s="400">
        <f t="shared" si="97"/>
        <v>-1</v>
      </c>
      <c r="U221" s="11">
        <v>4073</v>
      </c>
      <c r="V221" s="6">
        <v>3167</v>
      </c>
      <c r="W221" s="6"/>
      <c r="X221" s="400">
        <f t="shared" si="98"/>
        <v>-1</v>
      </c>
      <c r="Y221" s="400">
        <f t="shared" si="99"/>
        <v>-1</v>
      </c>
    </row>
    <row r="222" spans="1:25" ht="12.75" customHeight="1" x14ac:dyDescent="0.2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6"/>
        <v>-1</v>
      </c>
      <c r="S222" s="400">
        <f t="shared" si="97"/>
        <v>-1</v>
      </c>
      <c r="U222" s="11">
        <v>3626</v>
      </c>
      <c r="V222" s="6">
        <v>2945</v>
      </c>
      <c r="W222" s="6"/>
      <c r="X222" s="400">
        <f t="shared" si="98"/>
        <v>-1</v>
      </c>
      <c r="Y222" s="400">
        <f t="shared" si="99"/>
        <v>-1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5752</v>
      </c>
      <c r="C229" s="395">
        <f>SUM(C216:C227)</f>
        <v>4481</v>
      </c>
      <c r="D229" s="395">
        <f>SUM(D216:D227)</f>
        <v>5123</v>
      </c>
      <c r="E229" s="400">
        <f>(+D229-B229)/B229</f>
        <v>-0.10935326842837274</v>
      </c>
      <c r="F229" s="400">
        <f>(+D229-C229)/C229</f>
        <v>0.1432715911626869</v>
      </c>
      <c r="H229" s="395">
        <f>SUM(H216:H227)</f>
        <v>4507</v>
      </c>
      <c r="I229" s="395">
        <f>SUM(I216:I227)</f>
        <v>3193</v>
      </c>
      <c r="J229" s="395">
        <f>SUM(J216:J227)</f>
        <v>3442</v>
      </c>
      <c r="K229" s="400">
        <f>(+J229-H229)/H229</f>
        <v>-0.23629909030397159</v>
      </c>
      <c r="L229" s="400">
        <f>(+J229-I229)/I229</f>
        <v>7.7983088005010956E-2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35" si="100">(+D234-B234)/B234</f>
        <v>-0.16289782244556114</v>
      </c>
      <c r="F234" s="400">
        <f t="shared" ref="F234:F235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35" si="102">(+J234-H234)/H234</f>
        <v>-0.28696925329428991</v>
      </c>
      <c r="L234" s="400">
        <f t="shared" ref="L234:L235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E236" s="400"/>
      <c r="F236" s="400"/>
      <c r="K236" s="400"/>
      <c r="L236" s="400"/>
      <c r="N236" s="395" t="s">
        <v>100</v>
      </c>
      <c r="O236" s="395">
        <v>3266</v>
      </c>
      <c r="P236" s="395">
        <v>2626</v>
      </c>
      <c r="R236" s="400">
        <f t="shared" si="104"/>
        <v>-1</v>
      </c>
      <c r="S236" s="400">
        <f t="shared" si="105"/>
        <v>-1</v>
      </c>
      <c r="U236" s="395">
        <v>2680</v>
      </c>
      <c r="V236" s="395">
        <v>1964</v>
      </c>
      <c r="X236" s="400">
        <f t="shared" si="106"/>
        <v>-1</v>
      </c>
      <c r="Y236" s="400">
        <f t="shared" si="107"/>
        <v>-1</v>
      </c>
    </row>
    <row r="237" spans="1:25" ht="12.75" customHeight="1" x14ac:dyDescent="0.2">
      <c r="A237" s="395" t="s">
        <v>101</v>
      </c>
      <c r="B237" s="11"/>
      <c r="C237" s="6"/>
      <c r="D237" s="6"/>
      <c r="E237" s="400"/>
      <c r="F237" s="400"/>
      <c r="H237" s="11"/>
      <c r="I237" s="6"/>
      <c r="J237" s="6"/>
      <c r="K237" s="400"/>
      <c r="L237" s="400"/>
      <c r="N237" s="395" t="s">
        <v>101</v>
      </c>
      <c r="O237" s="11">
        <v>3885</v>
      </c>
      <c r="P237" s="6">
        <v>2725</v>
      </c>
      <c r="Q237" s="6"/>
      <c r="R237" s="400">
        <f t="shared" si="104"/>
        <v>-1</v>
      </c>
      <c r="S237" s="400">
        <f t="shared" si="105"/>
        <v>-1</v>
      </c>
      <c r="U237" s="11">
        <v>2809</v>
      </c>
      <c r="V237" s="6">
        <v>2024</v>
      </c>
      <c r="W237" s="6"/>
      <c r="X237" s="400">
        <f t="shared" si="106"/>
        <v>-1</v>
      </c>
      <c r="Y237" s="400">
        <f t="shared" si="107"/>
        <v>-1</v>
      </c>
    </row>
    <row r="238" spans="1:25" ht="12.75" customHeight="1" x14ac:dyDescent="0.2">
      <c r="A238" s="395" t="s">
        <v>102</v>
      </c>
      <c r="B238" s="11"/>
      <c r="C238" s="6"/>
      <c r="D238" s="6"/>
      <c r="E238" s="400"/>
      <c r="F238" s="400"/>
      <c r="H238" s="11"/>
      <c r="I238" s="6"/>
      <c r="J238" s="6"/>
      <c r="K238" s="400"/>
      <c r="L238" s="400"/>
      <c r="N238" s="395" t="s">
        <v>102</v>
      </c>
      <c r="O238" s="11">
        <v>4234</v>
      </c>
      <c r="P238" s="6">
        <v>3240</v>
      </c>
      <c r="Q238" s="6"/>
      <c r="R238" s="400">
        <f t="shared" si="104"/>
        <v>-1</v>
      </c>
      <c r="S238" s="400">
        <f t="shared" si="105"/>
        <v>-1</v>
      </c>
      <c r="U238" s="11">
        <v>3272</v>
      </c>
      <c r="V238" s="6">
        <v>2594</v>
      </c>
      <c r="W238" s="6"/>
      <c r="X238" s="400">
        <f t="shared" si="106"/>
        <v>-1</v>
      </c>
      <c r="Y238" s="400">
        <f t="shared" si="107"/>
        <v>-1</v>
      </c>
    </row>
    <row r="239" spans="1:25" ht="12.75" customHeight="1" x14ac:dyDescent="0.2">
      <c r="A239" s="395" t="s">
        <v>103</v>
      </c>
      <c r="B239" s="11"/>
      <c r="C239" s="6"/>
      <c r="D239" s="6"/>
      <c r="E239" s="400"/>
      <c r="F239" s="400"/>
      <c r="H239" s="11"/>
      <c r="I239" s="6"/>
      <c r="J239" s="6"/>
      <c r="K239" s="400"/>
      <c r="L239" s="400"/>
      <c r="N239" s="395" t="s">
        <v>103</v>
      </c>
      <c r="O239" s="11">
        <v>4615</v>
      </c>
      <c r="P239" s="6">
        <v>3546</v>
      </c>
      <c r="Q239" s="6"/>
      <c r="R239" s="400">
        <f t="shared" si="104"/>
        <v>-1</v>
      </c>
      <c r="S239" s="400">
        <f t="shared" si="105"/>
        <v>-1</v>
      </c>
      <c r="U239" s="11">
        <v>3748</v>
      </c>
      <c r="V239" s="6">
        <v>2895</v>
      </c>
      <c r="W239" s="6"/>
      <c r="X239" s="400">
        <f t="shared" si="106"/>
        <v>-1</v>
      </c>
      <c r="Y239" s="400">
        <f t="shared" si="107"/>
        <v>-1</v>
      </c>
    </row>
    <row r="240" spans="1:25" ht="12.75" customHeight="1" x14ac:dyDescent="0.2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4"/>
        <v>-1</v>
      </c>
      <c r="S240" s="400">
        <f t="shared" si="105"/>
        <v>-1</v>
      </c>
      <c r="U240" s="11">
        <v>3379</v>
      </c>
      <c r="V240" s="6">
        <v>2722</v>
      </c>
      <c r="W240" s="6"/>
      <c r="X240" s="400">
        <f t="shared" si="106"/>
        <v>-1</v>
      </c>
      <c r="Y240" s="400">
        <f t="shared" si="107"/>
        <v>-1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4773</v>
      </c>
      <c r="C247" s="395">
        <f>SUM(C234:C245)</f>
        <v>3667</v>
      </c>
      <c r="D247" s="395">
        <f>SUM(D234:D245)</f>
        <v>4224</v>
      </c>
      <c r="E247" s="400">
        <f>(+D247-B247)/B247</f>
        <v>-0.11502199874292897</v>
      </c>
      <c r="F247" s="400">
        <f>(+D247-C247)/C247</f>
        <v>0.15189528224706844</v>
      </c>
      <c r="H247" s="395">
        <f>SUM(H234:H245)</f>
        <v>4036</v>
      </c>
      <c r="I247" s="395">
        <f>SUM(I234:I245)</f>
        <v>2836</v>
      </c>
      <c r="J247" s="395">
        <f>SUM(J234:J245)</f>
        <v>3042</v>
      </c>
      <c r="K247" s="400">
        <f>(+J247-H247)/H247</f>
        <v>-0.24628344895936571</v>
      </c>
      <c r="L247" s="400">
        <f>(+J247-I247)/I247</f>
        <v>7.2637517630465442E-2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4" workbookViewId="0">
      <selection activeCell="O20" sqref="O20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45363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100</v>
      </c>
      <c r="B7" s="395">
        <v>2421</v>
      </c>
      <c r="C7" s="395">
        <v>2104</v>
      </c>
      <c r="D7" s="395">
        <v>1757</v>
      </c>
      <c r="E7" s="400">
        <f t="shared" ref="E7:E16" si="0">(+D7-B7)/B7</f>
        <v>-0.27426683188764972</v>
      </c>
      <c r="F7" s="400">
        <f t="shared" ref="F7:F16" si="1">(+D7-C7)/C7</f>
        <v>-0.16492395437262358</v>
      </c>
      <c r="G7" s="395"/>
      <c r="H7" s="395">
        <v>1712</v>
      </c>
      <c r="I7" s="395">
        <v>1766</v>
      </c>
      <c r="J7" s="395">
        <v>1236</v>
      </c>
      <c r="K7" s="400">
        <f t="shared" ref="K7:K16" si="2">(+J7-H7)/H7</f>
        <v>-0.2780373831775701</v>
      </c>
      <c r="L7" s="400">
        <f t="shared" ref="L7:L16" si="3">(+J7-I7)/I7</f>
        <v>-0.30011325028312569</v>
      </c>
    </row>
    <row r="8" spans="1:13" s="11" customFormat="1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0">
        <f t="shared" si="0"/>
        <v>-0.31621721462874031</v>
      </c>
      <c r="F8" s="480">
        <f t="shared" si="1"/>
        <v>-0.24664224664224665</v>
      </c>
      <c r="H8" s="11">
        <v>2009</v>
      </c>
      <c r="I8" s="11">
        <v>1817</v>
      </c>
      <c r="J8" s="6">
        <v>1336</v>
      </c>
      <c r="K8" s="480">
        <f t="shared" si="2"/>
        <v>-0.33499253359880538</v>
      </c>
      <c r="L8" s="480">
        <f t="shared" si="3"/>
        <v>-0.26472206934507431</v>
      </c>
    </row>
    <row r="9" spans="1:13" s="11" customFormat="1" ht="12.75" customHeight="1" x14ac:dyDescent="0.2">
      <c r="A9" s="395" t="s">
        <v>102</v>
      </c>
      <c r="B9" s="11">
        <v>2852</v>
      </c>
      <c r="C9" s="11">
        <v>2706</v>
      </c>
      <c r="D9" s="6">
        <v>2135</v>
      </c>
      <c r="E9" s="400">
        <f t="shared" si="0"/>
        <v>-0.25140252454417955</v>
      </c>
      <c r="F9" s="400">
        <f t="shared" si="1"/>
        <v>-0.21101256467110124</v>
      </c>
      <c r="G9" s="395"/>
      <c r="H9" s="11">
        <v>2171</v>
      </c>
      <c r="I9" s="11">
        <v>2127</v>
      </c>
      <c r="J9" s="6">
        <v>1668</v>
      </c>
      <c r="K9" s="400">
        <f t="shared" si="2"/>
        <v>-0.23169046522339937</v>
      </c>
      <c r="L9" s="400">
        <f t="shared" si="3"/>
        <v>-0.2157968970380818</v>
      </c>
    </row>
    <row r="10" spans="1:13" ht="12.75" customHeight="1" x14ac:dyDescent="0.2">
      <c r="A10" s="395" t="s">
        <v>103</v>
      </c>
      <c r="B10" s="11">
        <v>3701</v>
      </c>
      <c r="C10" s="11">
        <v>2889</v>
      </c>
      <c r="D10" s="6">
        <v>2257</v>
      </c>
      <c r="E10" s="400">
        <f t="shared" si="0"/>
        <v>-0.39016482031883276</v>
      </c>
      <c r="F10" s="400">
        <f t="shared" si="1"/>
        <v>-0.21876081689165802</v>
      </c>
      <c r="G10" s="395"/>
      <c r="H10" s="11">
        <v>2639</v>
      </c>
      <c r="I10" s="11">
        <v>2363</v>
      </c>
      <c r="J10" s="6">
        <v>1866</v>
      </c>
      <c r="K10" s="400">
        <f t="shared" si="2"/>
        <v>-0.29291398256915496</v>
      </c>
      <c r="L10" s="400">
        <f t="shared" si="3"/>
        <v>-0.21032585696148964</v>
      </c>
    </row>
    <row r="11" spans="1:13" s="11" customFormat="1" ht="12.75" customHeight="1" x14ac:dyDescent="0.2">
      <c r="A11" s="395" t="s">
        <v>104</v>
      </c>
      <c r="B11" s="11">
        <v>3144</v>
      </c>
      <c r="C11" s="11">
        <v>2553</v>
      </c>
      <c r="D11" s="6">
        <v>2093</v>
      </c>
      <c r="E11" s="400">
        <f t="shared" si="0"/>
        <v>-0.3342875318066158</v>
      </c>
      <c r="F11" s="400">
        <f t="shared" si="1"/>
        <v>-0.18018018018018017</v>
      </c>
      <c r="G11" s="395"/>
      <c r="H11" s="11">
        <v>2574</v>
      </c>
      <c r="I11" s="11">
        <v>2124</v>
      </c>
      <c r="J11" s="6">
        <v>1734</v>
      </c>
      <c r="K11" s="400">
        <f t="shared" si="2"/>
        <v>-0.32634032634032634</v>
      </c>
      <c r="L11" s="400">
        <f t="shared" si="3"/>
        <v>-0.18361581920903955</v>
      </c>
      <c r="M11" s="18"/>
    </row>
    <row r="12" spans="1:13" s="11" customFormat="1" ht="12.75" customHeight="1" x14ac:dyDescent="0.2">
      <c r="A12" s="395" t="s">
        <v>105</v>
      </c>
      <c r="B12" s="11">
        <v>2931</v>
      </c>
      <c r="C12" s="11">
        <v>2208</v>
      </c>
      <c r="D12" s="6">
        <v>2363</v>
      </c>
      <c r="E12" s="400">
        <f t="shared" si="0"/>
        <v>-0.19379051518253157</v>
      </c>
      <c r="F12" s="400">
        <f t="shared" si="1"/>
        <v>7.0199275362318847E-2</v>
      </c>
      <c r="G12" s="395"/>
      <c r="H12" s="11">
        <v>2499</v>
      </c>
      <c r="I12" s="11">
        <v>2179</v>
      </c>
      <c r="J12" s="6">
        <v>1798</v>
      </c>
      <c r="K12" s="400">
        <f t="shared" si="2"/>
        <v>-0.28051220488195278</v>
      </c>
      <c r="L12" s="400">
        <f t="shared" si="3"/>
        <v>-0.17485084901330886</v>
      </c>
    </row>
    <row r="13" spans="1:13" s="11" customFormat="1" ht="12.75" customHeight="1" x14ac:dyDescent="0.2">
      <c r="A13" s="395" t="s">
        <v>106</v>
      </c>
      <c r="B13" s="11">
        <v>2683</v>
      </c>
      <c r="C13" s="11">
        <v>2093</v>
      </c>
      <c r="D13" s="6">
        <v>2114</v>
      </c>
      <c r="E13" s="400">
        <f t="shared" si="0"/>
        <v>-0.2120760342899739</v>
      </c>
      <c r="F13" s="400">
        <f t="shared" si="1"/>
        <v>1.0033444816053512E-2</v>
      </c>
      <c r="G13" s="395"/>
      <c r="H13" s="11">
        <v>2309</v>
      </c>
      <c r="I13" s="11">
        <v>1905</v>
      </c>
      <c r="J13" s="6">
        <v>1542</v>
      </c>
      <c r="K13" s="400">
        <f t="shared" si="2"/>
        <v>-0.33217843222174104</v>
      </c>
      <c r="L13" s="400">
        <f t="shared" si="3"/>
        <v>-0.19055118110236222</v>
      </c>
    </row>
    <row r="14" spans="1:13" s="18" customFormat="1" ht="12.75" customHeight="1" x14ac:dyDescent="0.2">
      <c r="A14" s="395" t="s">
        <v>107</v>
      </c>
      <c r="B14" s="11">
        <v>2377</v>
      </c>
      <c r="C14" s="11">
        <v>1973</v>
      </c>
      <c r="D14" s="6">
        <v>2040</v>
      </c>
      <c r="E14" s="400">
        <f t="shared" si="0"/>
        <v>-0.14177534707614639</v>
      </c>
      <c r="F14" s="400">
        <f t="shared" si="1"/>
        <v>3.3958438925494168E-2</v>
      </c>
      <c r="G14" s="395"/>
      <c r="H14" s="11">
        <v>2220</v>
      </c>
      <c r="I14" s="11">
        <v>1590</v>
      </c>
      <c r="J14" s="6">
        <v>1636</v>
      </c>
      <c r="K14" s="400">
        <f t="shared" si="2"/>
        <v>-0.26306306306306304</v>
      </c>
      <c r="L14" s="400">
        <f t="shared" si="3"/>
        <v>2.8930817610062894E-2</v>
      </c>
    </row>
    <row r="15" spans="1:13" s="18" customFormat="1" ht="13.15" customHeight="1" x14ac:dyDescent="0.2">
      <c r="A15" s="395" t="s">
        <v>108</v>
      </c>
      <c r="B15" s="11">
        <v>1673</v>
      </c>
      <c r="C15" s="11">
        <v>1435</v>
      </c>
      <c r="D15" s="6">
        <v>1524</v>
      </c>
      <c r="E15" s="400">
        <f t="shared" si="0"/>
        <v>-8.9061566049013746E-2</v>
      </c>
      <c r="F15" s="400">
        <f t="shared" si="1"/>
        <v>6.202090592334495E-2</v>
      </c>
      <c r="G15" s="395"/>
      <c r="H15" s="11">
        <v>2034</v>
      </c>
      <c r="I15" s="11">
        <v>1423</v>
      </c>
      <c r="J15" s="6">
        <v>1405</v>
      </c>
      <c r="K15" s="400">
        <f t="shared" si="2"/>
        <v>-0.30924287118977384</v>
      </c>
      <c r="L15" s="400">
        <f t="shared" si="3"/>
        <v>-1.2649332396345749E-2</v>
      </c>
    </row>
    <row r="16" spans="1:13" s="18" customFormat="1" ht="12.75" customHeight="1" x14ac:dyDescent="0.2">
      <c r="A16" t="s">
        <v>109</v>
      </c>
      <c r="B16" s="11">
        <v>1071</v>
      </c>
      <c r="C16" s="6">
        <v>924</v>
      </c>
      <c r="D16" s="6">
        <v>928</v>
      </c>
      <c r="E16" s="400">
        <f t="shared" si="0"/>
        <v>-0.13352007469654528</v>
      </c>
      <c r="F16" s="400">
        <f t="shared" si="1"/>
        <v>4.329004329004329E-3</v>
      </c>
      <c r="G16"/>
      <c r="H16" s="11">
        <v>2076</v>
      </c>
      <c r="I16" s="6">
        <v>1345</v>
      </c>
      <c r="J16" s="6">
        <v>1224</v>
      </c>
      <c r="K16" s="400">
        <f t="shared" si="2"/>
        <v>-0.41040462427745666</v>
      </c>
      <c r="L16" s="400">
        <f t="shared" si="3"/>
        <v>-8.9962825278810415E-2</v>
      </c>
      <c r="M16" s="11"/>
    </row>
    <row r="17" spans="1:13" s="18" customFormat="1" ht="12.75" customHeight="1" x14ac:dyDescent="0.2">
      <c r="A17"/>
      <c r="B17" s="2" t="s">
        <v>5540</v>
      </c>
      <c r="C17" s="2" t="s">
        <v>6269</v>
      </c>
      <c r="D17" s="2" t="s">
        <v>6965</v>
      </c>
      <c r="E17" s="2" t="s">
        <v>6967</v>
      </c>
      <c r="F17" s="2" t="s">
        <v>6968</v>
      </c>
      <c r="G17" s="395"/>
      <c r="H17" s="2" t="s">
        <v>5541</v>
      </c>
      <c r="I17" s="2" t="s">
        <v>6270</v>
      </c>
      <c r="J17" s="2" t="s">
        <v>6966</v>
      </c>
      <c r="K17" s="2" t="s">
        <v>6967</v>
      </c>
      <c r="L17" s="2" t="s">
        <v>6968</v>
      </c>
      <c r="M17" s="11"/>
    </row>
    <row r="18" spans="1:13" s="11" customFormat="1" ht="12.75" customHeight="1" x14ac:dyDescent="0.2">
      <c r="A18" s="399" t="s">
        <v>98</v>
      </c>
      <c r="B18" s="395">
        <v>1819</v>
      </c>
      <c r="C18" s="395">
        <v>1259</v>
      </c>
      <c r="D18" s="395">
        <v>1426</v>
      </c>
      <c r="E18" s="400">
        <f t="shared" ref="E18:E19" si="4">(+D18-B18)/B18</f>
        <v>-0.2160527762506872</v>
      </c>
      <c r="F18" s="400">
        <f t="shared" ref="F18:F19" si="5">(+D18-C18)/C18</f>
        <v>0.13264495631453535</v>
      </c>
      <c r="G18" s="395"/>
      <c r="H18" s="395">
        <v>1289</v>
      </c>
      <c r="I18" s="395">
        <v>876</v>
      </c>
      <c r="J18" s="395">
        <v>934</v>
      </c>
      <c r="K18" s="400">
        <f t="shared" ref="K18:K19" si="6">(+J18-H18)/H18</f>
        <v>-0.27540729247478668</v>
      </c>
      <c r="L18" s="400">
        <f t="shared" ref="L18:L19" si="7">(+J18-I18)/I18</f>
        <v>6.6210045662100453E-2</v>
      </c>
      <c r="M18" s="18"/>
    </row>
    <row r="19" spans="1:13" s="18" customFormat="1" ht="12.75" customHeight="1" x14ac:dyDescent="0.2">
      <c r="A19" s="395" t="s">
        <v>99</v>
      </c>
      <c r="B19" s="395">
        <v>1695</v>
      </c>
      <c r="C19" s="395">
        <v>1332</v>
      </c>
      <c r="D19" s="395">
        <v>1545</v>
      </c>
      <c r="E19" s="400">
        <f t="shared" si="4"/>
        <v>-8.8495575221238937E-2</v>
      </c>
      <c r="F19" s="400">
        <f t="shared" si="5"/>
        <v>0.15990990990990991</v>
      </c>
      <c r="G19" s="395"/>
      <c r="H19" s="395">
        <v>1209</v>
      </c>
      <c r="I19" s="395">
        <v>942</v>
      </c>
      <c r="J19" s="395">
        <v>1054</v>
      </c>
      <c r="K19" s="400">
        <f t="shared" si="6"/>
        <v>-0.12820512820512819</v>
      </c>
      <c r="L19" s="400">
        <f t="shared" si="7"/>
        <v>0.11889596602972399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29074</v>
      </c>
      <c r="C21">
        <f>SUM(C6:C19)</f>
        <v>23933</v>
      </c>
      <c r="D21">
        <f>SUM(D6:D19)</f>
        <v>22033</v>
      </c>
      <c r="E21" s="404">
        <f>(+D21-B21)/B21</f>
        <v>-0.24217513929971796</v>
      </c>
      <c r="F21" s="404">
        <f>(+D21-C21)/C21</f>
        <v>-7.9388292316048964E-2</v>
      </c>
      <c r="G21"/>
      <c r="H21">
        <f>SUM(H6:H19)</f>
        <v>24741</v>
      </c>
      <c r="I21">
        <f>SUM(I6:I19)</f>
        <v>20457</v>
      </c>
      <c r="J21">
        <f>SUM(J6:J19)</f>
        <v>17433</v>
      </c>
      <c r="K21" s="404">
        <f>(+J21-H21)/H21</f>
        <v>-0.29538013823208442</v>
      </c>
      <c r="L21" s="404">
        <f>(+J21-I21)/I21</f>
        <v>-0.14782226132864057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9" t="s">
        <v>100</v>
      </c>
      <c r="B26" s="395">
        <v>2210</v>
      </c>
      <c r="C26" s="395">
        <v>1943</v>
      </c>
      <c r="D26" s="395">
        <v>1583</v>
      </c>
      <c r="E26" s="400">
        <f t="shared" ref="E26:E35" si="8">(+D26-B26)/B26</f>
        <v>-0.283710407239819</v>
      </c>
      <c r="F26" s="400">
        <f t="shared" ref="F26:F35" si="9">(+D26-C26)/C26</f>
        <v>-0.18528049408131755</v>
      </c>
      <c r="G26" s="395"/>
      <c r="H26" s="395">
        <v>1593</v>
      </c>
      <c r="I26" s="395">
        <v>1647</v>
      </c>
      <c r="J26" s="395">
        <v>1152</v>
      </c>
      <c r="K26" s="400">
        <f t="shared" ref="K26:K35" si="10">(+J26-H26)/H26</f>
        <v>-0.2768361581920904</v>
      </c>
      <c r="L26" s="400">
        <f t="shared" ref="L26:L35" si="11">(+J26-I26)/I26</f>
        <v>-0.30054644808743169</v>
      </c>
      <c r="M26" s="18"/>
    </row>
    <row r="27" spans="1:13" ht="12.75" customHeight="1" x14ac:dyDescent="0.2">
      <c r="A27" s="395" t="s">
        <v>101</v>
      </c>
      <c r="B27" s="11">
        <v>2539</v>
      </c>
      <c r="C27" s="11">
        <v>2295</v>
      </c>
      <c r="D27" s="6">
        <v>1669</v>
      </c>
      <c r="E27" s="400">
        <f t="shared" si="8"/>
        <v>-0.34265458842063806</v>
      </c>
      <c r="F27" s="400">
        <f t="shared" si="9"/>
        <v>-0.27276688453159043</v>
      </c>
      <c r="G27" s="395"/>
      <c r="H27" s="11">
        <v>1840</v>
      </c>
      <c r="I27" s="11">
        <v>1690</v>
      </c>
      <c r="J27" s="6">
        <v>1240</v>
      </c>
      <c r="K27" s="400">
        <f t="shared" si="10"/>
        <v>-0.32608695652173914</v>
      </c>
      <c r="L27" s="400">
        <f t="shared" si="11"/>
        <v>-0.26627218934911245</v>
      </c>
    </row>
    <row r="28" spans="1:13" s="11" customFormat="1" ht="12.75" customHeight="1" x14ac:dyDescent="0.2">
      <c r="A28" s="395" t="s">
        <v>102</v>
      </c>
      <c r="B28" s="11">
        <v>2646</v>
      </c>
      <c r="C28" s="11">
        <v>2528</v>
      </c>
      <c r="D28" s="6">
        <v>1940</v>
      </c>
      <c r="E28" s="400">
        <f t="shared" si="8"/>
        <v>-0.2668178382464097</v>
      </c>
      <c r="F28" s="400">
        <f t="shared" si="9"/>
        <v>-0.23259493670886075</v>
      </c>
      <c r="G28" s="395"/>
      <c r="H28" s="11">
        <v>2029</v>
      </c>
      <c r="I28" s="11">
        <v>1995</v>
      </c>
      <c r="J28" s="6">
        <v>1574</v>
      </c>
      <c r="K28" s="400">
        <f t="shared" si="10"/>
        <v>-0.22424839822572695</v>
      </c>
      <c r="L28" s="400">
        <f t="shared" si="11"/>
        <v>-0.21102756892230576</v>
      </c>
      <c r="M28" s="18"/>
    </row>
    <row r="29" spans="1:13" s="11" customFormat="1" ht="12.75" customHeight="1" x14ac:dyDescent="0.2">
      <c r="A29" s="395" t="s">
        <v>103</v>
      </c>
      <c r="B29" s="11">
        <v>3506</v>
      </c>
      <c r="C29" s="11">
        <v>2751</v>
      </c>
      <c r="D29" s="6">
        <v>2104</v>
      </c>
      <c r="E29" s="400">
        <f t="shared" si="8"/>
        <v>-0.39988590986879635</v>
      </c>
      <c r="F29" s="400">
        <f t="shared" si="9"/>
        <v>-0.2351872046528535</v>
      </c>
      <c r="G29" s="395"/>
      <c r="H29" s="11">
        <v>2494</v>
      </c>
      <c r="I29" s="11">
        <v>2230</v>
      </c>
      <c r="J29" s="6">
        <v>1740</v>
      </c>
      <c r="K29" s="400">
        <f t="shared" si="10"/>
        <v>-0.30232558139534882</v>
      </c>
      <c r="L29" s="400">
        <f t="shared" si="11"/>
        <v>-0.21973094170403587</v>
      </c>
      <c r="M29" s="18"/>
    </row>
    <row r="30" spans="1:13" s="11" customFormat="1" ht="12.75" customHeight="1" x14ac:dyDescent="0.2">
      <c r="A30" s="395" t="s">
        <v>104</v>
      </c>
      <c r="B30" s="11">
        <v>2942</v>
      </c>
      <c r="C30" s="11">
        <v>2366</v>
      </c>
      <c r="D30" s="6">
        <v>1931</v>
      </c>
      <c r="E30" s="400">
        <f t="shared" si="8"/>
        <v>-0.34364377974167232</v>
      </c>
      <c r="F30" s="400">
        <f t="shared" si="9"/>
        <v>-0.18385460693153</v>
      </c>
      <c r="G30" s="395"/>
      <c r="H30" s="11">
        <v>2465</v>
      </c>
      <c r="I30" s="11">
        <v>2040</v>
      </c>
      <c r="J30" s="6">
        <v>1644</v>
      </c>
      <c r="K30" s="400">
        <f t="shared" si="10"/>
        <v>-0.33306288032454362</v>
      </c>
      <c r="L30" s="400">
        <f t="shared" si="11"/>
        <v>-0.19411764705882353</v>
      </c>
      <c r="M30" s="18"/>
    </row>
    <row r="31" spans="1:13" s="11" customFormat="1" ht="12.75" customHeight="1" x14ac:dyDescent="0.2">
      <c r="A31" s="395" t="s">
        <v>105</v>
      </c>
      <c r="B31" s="11">
        <v>2676</v>
      </c>
      <c r="C31" s="11">
        <v>2028</v>
      </c>
      <c r="D31" s="6">
        <v>2170</v>
      </c>
      <c r="E31" s="400">
        <f t="shared" si="8"/>
        <v>-0.1890881913303438</v>
      </c>
      <c r="F31" s="400">
        <f t="shared" si="9"/>
        <v>7.0019723865877709E-2</v>
      </c>
      <c r="G31" s="395"/>
      <c r="H31" s="11">
        <v>2390</v>
      </c>
      <c r="I31" s="11">
        <v>2069</v>
      </c>
      <c r="J31" s="6">
        <v>1697</v>
      </c>
      <c r="K31" s="400">
        <f t="shared" si="10"/>
        <v>-0.2899581589958159</v>
      </c>
      <c r="L31" s="400">
        <f t="shared" si="11"/>
        <v>-0.17979700338327695</v>
      </c>
      <c r="M31" s="18"/>
    </row>
    <row r="32" spans="1:13" s="18" customFormat="1" ht="12.75" customHeight="1" x14ac:dyDescent="0.2">
      <c r="A32" s="395" t="s">
        <v>106</v>
      </c>
      <c r="B32" s="11">
        <v>2489</v>
      </c>
      <c r="C32" s="11">
        <v>1897</v>
      </c>
      <c r="D32" s="6">
        <v>1945</v>
      </c>
      <c r="E32" s="400">
        <f t="shared" si="8"/>
        <v>-0.2185616713539574</v>
      </c>
      <c r="F32" s="400">
        <f t="shared" si="9"/>
        <v>2.5303110173958882E-2</v>
      </c>
      <c r="G32" s="395"/>
      <c r="H32" s="11">
        <v>2194</v>
      </c>
      <c r="I32" s="11">
        <v>1816</v>
      </c>
      <c r="J32" s="6">
        <v>1465</v>
      </c>
      <c r="K32" s="400">
        <f t="shared" si="10"/>
        <v>-0.33226982680036465</v>
      </c>
      <c r="L32" s="400">
        <f t="shared" si="11"/>
        <v>-0.19328193832599119</v>
      </c>
    </row>
    <row r="33" spans="1:13" s="18" customFormat="1" ht="12.75" customHeight="1" x14ac:dyDescent="0.2">
      <c r="A33" s="395" t="s">
        <v>107</v>
      </c>
      <c r="B33" s="11">
        <v>2197</v>
      </c>
      <c r="C33" s="11">
        <v>1771</v>
      </c>
      <c r="D33" s="6">
        <v>1823</v>
      </c>
      <c r="E33" s="400">
        <f t="shared" si="8"/>
        <v>-0.17023213472917614</v>
      </c>
      <c r="F33" s="400">
        <f t="shared" si="9"/>
        <v>2.9361942405420668E-2</v>
      </c>
      <c r="G33" s="395"/>
      <c r="H33" s="11">
        <v>2101</v>
      </c>
      <c r="I33" s="11">
        <v>1492</v>
      </c>
      <c r="J33" s="6">
        <v>1545</v>
      </c>
      <c r="K33" s="400">
        <f t="shared" si="10"/>
        <v>-0.26463588767253687</v>
      </c>
      <c r="L33" s="400">
        <f t="shared" si="11"/>
        <v>3.5522788203753354E-2</v>
      </c>
      <c r="M33" s="11"/>
    </row>
    <row r="34" spans="1:13" s="18" customFormat="1" ht="12.75" customHeight="1" x14ac:dyDescent="0.2">
      <c r="A34" s="11" t="s">
        <v>108</v>
      </c>
      <c r="B34" s="11">
        <v>1566</v>
      </c>
      <c r="C34" s="11">
        <v>1319</v>
      </c>
      <c r="D34" s="6">
        <v>1366</v>
      </c>
      <c r="E34" s="400">
        <f t="shared" si="8"/>
        <v>-0.1277139208173691</v>
      </c>
      <c r="F34" s="400">
        <f t="shared" si="9"/>
        <v>3.5633055344958302E-2</v>
      </c>
      <c r="G34" s="395"/>
      <c r="H34" s="11">
        <v>1933</v>
      </c>
      <c r="I34" s="11">
        <v>1348</v>
      </c>
      <c r="J34" s="6">
        <v>1337</v>
      </c>
      <c r="K34" s="400">
        <f t="shared" si="10"/>
        <v>-0.30832902224521469</v>
      </c>
      <c r="L34" s="400">
        <f t="shared" si="11"/>
        <v>-8.1602373887240363E-3</v>
      </c>
    </row>
    <row r="35" spans="1:13" s="18" customFormat="1" ht="12.75" customHeight="1" x14ac:dyDescent="0.2">
      <c r="A35" t="s">
        <v>109</v>
      </c>
      <c r="B35" s="11">
        <v>1003</v>
      </c>
      <c r="C35" s="6">
        <v>800</v>
      </c>
      <c r="D35" s="6">
        <v>809</v>
      </c>
      <c r="E35" s="400">
        <f t="shared" si="8"/>
        <v>-0.19341974077766699</v>
      </c>
      <c r="F35" s="400">
        <f t="shared" si="9"/>
        <v>1.125E-2</v>
      </c>
      <c r="G35"/>
      <c r="H35" s="11">
        <v>1963</v>
      </c>
      <c r="I35" s="6">
        <v>1272</v>
      </c>
      <c r="J35" s="6">
        <v>1139</v>
      </c>
      <c r="K35" s="400">
        <f t="shared" si="10"/>
        <v>-0.41976566479877736</v>
      </c>
      <c r="L35" s="400">
        <f t="shared" si="11"/>
        <v>-0.10455974842767296</v>
      </c>
      <c r="M35" s="11"/>
    </row>
    <row r="36" spans="1:13" s="18" customFormat="1" ht="12.75" customHeight="1" x14ac:dyDescent="0.2">
      <c r="A36"/>
      <c r="B36" s="2" t="s">
        <v>5540</v>
      </c>
      <c r="C36" s="2" t="s">
        <v>6269</v>
      </c>
      <c r="D36" s="2" t="s">
        <v>6965</v>
      </c>
      <c r="E36" s="2" t="s">
        <v>6967</v>
      </c>
      <c r="F36" s="2" t="s">
        <v>6968</v>
      </c>
      <c r="G36" s="395"/>
      <c r="H36" s="2" t="s">
        <v>5541</v>
      </c>
      <c r="I36" s="2" t="s">
        <v>6270</v>
      </c>
      <c r="J36" s="2" t="s">
        <v>6966</v>
      </c>
      <c r="K36" s="2" t="s">
        <v>6967</v>
      </c>
      <c r="L36" s="2" t="s">
        <v>6968</v>
      </c>
      <c r="M36" s="11"/>
    </row>
    <row r="37" spans="1:13" s="11" customFormat="1" ht="12.75" customHeight="1" x14ac:dyDescent="0.2">
      <c r="A37" s="399" t="s">
        <v>98</v>
      </c>
      <c r="B37" s="395">
        <v>1573</v>
      </c>
      <c r="C37" s="395">
        <v>1098</v>
      </c>
      <c r="D37" s="395">
        <v>1234</v>
      </c>
      <c r="E37" s="400">
        <f t="shared" ref="E37:E38" si="12">(+D37-B37)/B37</f>
        <v>-0.21551176096630642</v>
      </c>
      <c r="F37" s="400">
        <f t="shared" ref="F37:F38" si="13">(+D37-C37)/C37</f>
        <v>0.12386156648451731</v>
      </c>
      <c r="G37" s="395"/>
      <c r="H37" s="395">
        <v>1188</v>
      </c>
      <c r="I37" s="395">
        <v>813</v>
      </c>
      <c r="J37" s="395">
        <v>848</v>
      </c>
      <c r="K37" s="400">
        <f t="shared" ref="K37:K38" si="14">(+J37-H37)/H37</f>
        <v>-0.28619528619528617</v>
      </c>
      <c r="L37" s="400">
        <f t="shared" ref="L37:L38" si="15">(+J37-I37)/I37</f>
        <v>4.3050430504305043E-2</v>
      </c>
      <c r="M37" s="18"/>
    </row>
    <row r="38" spans="1:13" x14ac:dyDescent="0.2">
      <c r="A38" s="399" t="s">
        <v>99</v>
      </c>
      <c r="B38" s="395">
        <v>1531</v>
      </c>
      <c r="C38" s="395">
        <v>1177</v>
      </c>
      <c r="D38" s="395">
        <v>1351</v>
      </c>
      <c r="E38" s="400">
        <f t="shared" si="12"/>
        <v>-0.11757021554539517</v>
      </c>
      <c r="F38" s="400">
        <f t="shared" si="13"/>
        <v>0.14783347493627869</v>
      </c>
      <c r="G38" s="395"/>
      <c r="H38" s="395">
        <v>1133</v>
      </c>
      <c r="I38" s="395">
        <v>877</v>
      </c>
      <c r="J38" s="395">
        <v>975</v>
      </c>
      <c r="K38" s="400">
        <f t="shared" si="14"/>
        <v>-0.13945278022947927</v>
      </c>
      <c r="L38" s="400">
        <f t="shared" si="15"/>
        <v>0.11174458380843785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26878</v>
      </c>
      <c r="C40">
        <f t="shared" ref="C40:D40" si="16">SUM(C25:C38)</f>
        <v>21973</v>
      </c>
      <c r="D40">
        <f t="shared" si="16"/>
        <v>19925</v>
      </c>
      <c r="E40" s="400">
        <f t="shared" ref="E40" si="17">(+D40-B40)/B40</f>
        <v>-0.25868740233648335</v>
      </c>
      <c r="F40" s="400">
        <f t="shared" ref="F40" si="18">(+D40-C40)/C40</f>
        <v>-9.3205297410458285E-2</v>
      </c>
      <c r="G40"/>
      <c r="H40">
        <f>SUM(H25:H38)</f>
        <v>23323</v>
      </c>
      <c r="I40">
        <f t="shared" ref="I40:J40" si="19">SUM(I25:I38)</f>
        <v>19289</v>
      </c>
      <c r="J40">
        <f t="shared" si="19"/>
        <v>16356</v>
      </c>
      <c r="K40" s="400">
        <f t="shared" ref="K40" si="20">(+J40-H40)/H40</f>
        <v>-0.29871800368734724</v>
      </c>
      <c r="L40" s="400">
        <f t="shared" ref="L40" si="21">(+J40-I40)/I40</f>
        <v>-0.15205557571672973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45363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7" customWidth="1"/>
    <col min="19" max="19" width="12" style="23" customWidth="1"/>
    <col min="20" max="20" width="14.140625" style="20" customWidth="1"/>
    <col min="21" max="21" width="11.5703125" style="278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45363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">
      <c r="B7" s="390" t="s">
        <v>262</v>
      </c>
      <c r="C7" s="4" t="s">
        <v>263</v>
      </c>
      <c r="D7" s="391" t="s">
        <v>264</v>
      </c>
      <c r="E7" s="410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">
      <c r="A8" s="27" t="s">
        <v>93</v>
      </c>
      <c r="B8" s="521">
        <v>319</v>
      </c>
      <c r="C8" s="522" t="s">
        <v>6311</v>
      </c>
      <c r="D8" s="523">
        <v>40</v>
      </c>
      <c r="E8" s="312">
        <v>437</v>
      </c>
      <c r="F8" s="460" t="s">
        <v>5551</v>
      </c>
      <c r="G8" s="461">
        <v>34</v>
      </c>
      <c r="H8" s="27">
        <v>463</v>
      </c>
      <c r="I8" s="27">
        <v>240375</v>
      </c>
      <c r="J8" s="467">
        <v>39</v>
      </c>
      <c r="K8" s="433">
        <v>431</v>
      </c>
      <c r="L8" s="434" t="s">
        <v>4050</v>
      </c>
      <c r="M8" s="435">
        <v>54</v>
      </c>
      <c r="N8" s="271">
        <v>413</v>
      </c>
      <c r="O8" s="272" t="s">
        <v>3269</v>
      </c>
      <c r="P8" s="273">
        <v>45</v>
      </c>
      <c r="Q8" s="219">
        <v>407</v>
      </c>
      <c r="R8" s="220" t="s">
        <v>2525</v>
      </c>
      <c r="S8" s="221">
        <v>56</v>
      </c>
      <c r="T8" s="247">
        <v>321</v>
      </c>
      <c r="U8" s="300" t="s">
        <v>1773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">
      <c r="A9" s="416" t="s">
        <v>135</v>
      </c>
      <c r="B9" s="524">
        <v>0</v>
      </c>
      <c r="C9" s="525" t="s">
        <v>270</v>
      </c>
      <c r="D9" s="526">
        <v>0</v>
      </c>
      <c r="E9" s="306">
        <v>2</v>
      </c>
      <c r="F9" s="439" t="s">
        <v>5542</v>
      </c>
      <c r="G9" s="440">
        <v>135</v>
      </c>
      <c r="H9" s="265">
        <v>1</v>
      </c>
      <c r="I9" s="468" t="s">
        <v>4791</v>
      </c>
      <c r="J9" s="469">
        <v>73</v>
      </c>
      <c r="K9" s="303">
        <v>1</v>
      </c>
      <c r="L9" s="436" t="s">
        <v>4038</v>
      </c>
      <c r="M9" s="437">
        <v>123</v>
      </c>
      <c r="N9" s="265">
        <v>2</v>
      </c>
      <c r="O9" s="265" t="s">
        <v>3259</v>
      </c>
      <c r="P9" s="265">
        <v>79</v>
      </c>
      <c r="Q9" s="409">
        <v>2</v>
      </c>
      <c r="R9" s="191" t="s">
        <v>2513</v>
      </c>
      <c r="S9" s="333">
        <v>47</v>
      </c>
      <c r="T9" s="131">
        <v>3</v>
      </c>
      <c r="U9" s="278" t="s">
        <v>1762</v>
      </c>
      <c r="V9" s="132">
        <v>138</v>
      </c>
      <c r="W9" s="303">
        <v>0</v>
      </c>
      <c r="X9" s="304" t="s">
        <v>270</v>
      </c>
      <c r="Y9" s="305">
        <v>0</v>
      </c>
      <c r="Z9" s="261">
        <v>4</v>
      </c>
      <c r="AA9" s="262" t="s">
        <v>268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">
      <c r="A10" s="432" t="s">
        <v>136</v>
      </c>
      <c r="B10" s="524">
        <v>6</v>
      </c>
      <c r="C10" s="525" t="s">
        <v>6303</v>
      </c>
      <c r="D10" s="526">
        <v>23</v>
      </c>
      <c r="E10" s="438">
        <v>16</v>
      </c>
      <c r="F10" s="439" t="s">
        <v>5543</v>
      </c>
      <c r="G10" s="440">
        <v>45</v>
      </c>
      <c r="H10" s="468">
        <v>13</v>
      </c>
      <c r="I10" s="468" t="s">
        <v>4792</v>
      </c>
      <c r="J10" s="469">
        <v>78</v>
      </c>
      <c r="K10" s="438">
        <v>11</v>
      </c>
      <c r="L10" s="439" t="s">
        <v>4039</v>
      </c>
      <c r="M10" s="440">
        <v>62</v>
      </c>
      <c r="N10" s="265">
        <v>13</v>
      </c>
      <c r="O10" s="265" t="s">
        <v>3260</v>
      </c>
      <c r="P10" s="265">
        <v>32</v>
      </c>
      <c r="Q10" s="141">
        <v>13</v>
      </c>
      <c r="R10" s="142" t="s">
        <v>2514</v>
      </c>
      <c r="S10" s="143">
        <v>80</v>
      </c>
      <c r="T10" s="131">
        <v>18</v>
      </c>
      <c r="U10" s="278" t="s">
        <v>1763</v>
      </c>
      <c r="V10" s="132">
        <v>58</v>
      </c>
      <c r="W10" s="306">
        <v>10</v>
      </c>
      <c r="X10" s="307" t="s">
        <v>1005</v>
      </c>
      <c r="Y10" s="308">
        <v>76</v>
      </c>
      <c r="Z10" s="264">
        <v>6</v>
      </c>
      <c r="AA10" s="265" t="s">
        <v>269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">
      <c r="A11" s="432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468">
        <v>1</v>
      </c>
      <c r="I11" s="468" t="s">
        <v>2381</v>
      </c>
      <c r="J11" s="469">
        <v>55</v>
      </c>
      <c r="K11" s="438">
        <v>0</v>
      </c>
      <c r="L11" s="439" t="s">
        <v>270</v>
      </c>
      <c r="M11" s="440">
        <v>0</v>
      </c>
      <c r="N11" s="265">
        <v>0</v>
      </c>
      <c r="O11" s="265" t="s">
        <v>270</v>
      </c>
      <c r="P11" s="265">
        <v>0</v>
      </c>
      <c r="Q11" s="141">
        <v>0</v>
      </c>
      <c r="R11" s="142" t="s">
        <v>270</v>
      </c>
      <c r="S11" s="143">
        <v>0</v>
      </c>
      <c r="T11" s="131">
        <v>0</v>
      </c>
      <c r="U11" s="278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64">
        <v>0</v>
      </c>
      <c r="AA11" s="265" t="s">
        <v>270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">
      <c r="A12" s="432" t="s">
        <v>8</v>
      </c>
      <c r="B12" s="524">
        <v>188</v>
      </c>
      <c r="C12" s="525" t="s">
        <v>6304</v>
      </c>
      <c r="D12" s="526">
        <v>34</v>
      </c>
      <c r="E12" s="438">
        <v>262</v>
      </c>
      <c r="F12" s="439" t="s">
        <v>5544</v>
      </c>
      <c r="G12" s="440">
        <v>30</v>
      </c>
      <c r="H12" s="468">
        <v>279</v>
      </c>
      <c r="I12" s="468" t="s">
        <v>4793</v>
      </c>
      <c r="J12" s="469">
        <v>30</v>
      </c>
      <c r="K12" s="438">
        <v>248</v>
      </c>
      <c r="L12" s="439" t="s">
        <v>4040</v>
      </c>
      <c r="M12" s="440">
        <v>46</v>
      </c>
      <c r="N12" s="265">
        <v>243</v>
      </c>
      <c r="O12" s="265" t="s">
        <v>3261</v>
      </c>
      <c r="P12" s="265">
        <v>37</v>
      </c>
      <c r="Q12" s="141">
        <v>256</v>
      </c>
      <c r="R12" s="142" t="s">
        <v>2515</v>
      </c>
      <c r="S12" s="143">
        <v>51</v>
      </c>
      <c r="T12" s="131">
        <v>231</v>
      </c>
      <c r="U12" s="278" t="s">
        <v>1764</v>
      </c>
      <c r="V12" s="132">
        <v>55</v>
      </c>
      <c r="W12" s="306">
        <v>274</v>
      </c>
      <c r="X12" s="307" t="s">
        <v>1006</v>
      </c>
      <c r="Y12" s="308">
        <v>78</v>
      </c>
      <c r="Z12" s="264">
        <v>220</v>
      </c>
      <c r="AA12" s="265" t="s">
        <v>271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">
      <c r="A13" s="432" t="s">
        <v>252</v>
      </c>
      <c r="B13" s="524">
        <v>9</v>
      </c>
      <c r="C13" s="525" t="s">
        <v>6305</v>
      </c>
      <c r="D13" s="526">
        <v>31</v>
      </c>
      <c r="E13" s="438">
        <v>15</v>
      </c>
      <c r="F13" s="439" t="s">
        <v>5545</v>
      </c>
      <c r="G13" s="440">
        <v>18</v>
      </c>
      <c r="H13" s="468">
        <v>18</v>
      </c>
      <c r="I13" s="468" t="s">
        <v>4794</v>
      </c>
      <c r="J13" s="469">
        <v>37</v>
      </c>
      <c r="K13" s="438">
        <v>12</v>
      </c>
      <c r="L13" s="439" t="s">
        <v>4041</v>
      </c>
      <c r="M13" s="440">
        <v>47</v>
      </c>
      <c r="N13" s="265">
        <v>10</v>
      </c>
      <c r="O13" s="265" t="s">
        <v>3262</v>
      </c>
      <c r="P13" s="265">
        <v>36</v>
      </c>
      <c r="Q13" s="141">
        <v>5</v>
      </c>
      <c r="R13" s="142" t="s">
        <v>2516</v>
      </c>
      <c r="S13" s="143">
        <v>53</v>
      </c>
      <c r="T13" s="131">
        <v>9</v>
      </c>
      <c r="U13" s="278" t="s">
        <v>1765</v>
      </c>
      <c r="V13" s="132">
        <v>96</v>
      </c>
      <c r="W13" s="306">
        <v>12</v>
      </c>
      <c r="X13" s="307" t="s">
        <v>1007</v>
      </c>
      <c r="Y13" s="308">
        <v>60</v>
      </c>
      <c r="Z13" s="264">
        <v>14</v>
      </c>
      <c r="AA13" s="265" t="s">
        <v>272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">
      <c r="A14" s="432" t="s">
        <v>137</v>
      </c>
      <c r="B14" s="524">
        <v>1</v>
      </c>
      <c r="C14" s="525" t="s">
        <v>6273</v>
      </c>
      <c r="D14" s="526">
        <v>263</v>
      </c>
      <c r="E14" s="438">
        <v>0</v>
      </c>
      <c r="F14" s="439" t="s">
        <v>270</v>
      </c>
      <c r="G14" s="440">
        <v>0</v>
      </c>
      <c r="H14" s="468">
        <v>1</v>
      </c>
      <c r="I14" s="468" t="s">
        <v>4795</v>
      </c>
      <c r="J14" s="469">
        <v>277</v>
      </c>
      <c r="K14" s="438">
        <v>2</v>
      </c>
      <c r="L14" s="439" t="s">
        <v>4042</v>
      </c>
      <c r="M14" s="440">
        <v>81</v>
      </c>
      <c r="N14" s="265">
        <v>0</v>
      </c>
      <c r="O14" s="265" t="s">
        <v>270</v>
      </c>
      <c r="P14" s="265">
        <v>0</v>
      </c>
      <c r="Q14" s="141">
        <v>3</v>
      </c>
      <c r="R14" s="142" t="s">
        <v>2517</v>
      </c>
      <c r="S14" s="143">
        <v>80</v>
      </c>
      <c r="T14" s="131">
        <v>0</v>
      </c>
      <c r="U14" s="278" t="s">
        <v>270</v>
      </c>
      <c r="V14" s="132">
        <v>0</v>
      </c>
      <c r="W14" s="306">
        <v>2</v>
      </c>
      <c r="X14" s="307" t="s">
        <v>273</v>
      </c>
      <c r="Y14" s="308">
        <v>159</v>
      </c>
      <c r="Z14" s="264">
        <v>1</v>
      </c>
      <c r="AA14" s="265" t="s">
        <v>273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">
      <c r="A15" s="432" t="s">
        <v>17</v>
      </c>
      <c r="B15" s="524">
        <v>42</v>
      </c>
      <c r="C15" s="525" t="s">
        <v>6306</v>
      </c>
      <c r="D15" s="526">
        <v>49</v>
      </c>
      <c r="E15" s="438">
        <v>44</v>
      </c>
      <c r="F15" s="439" t="s">
        <v>5546</v>
      </c>
      <c r="G15" s="440">
        <v>39</v>
      </c>
      <c r="H15" s="468">
        <v>52</v>
      </c>
      <c r="I15" s="468" t="s">
        <v>4796</v>
      </c>
      <c r="J15" s="469">
        <v>27</v>
      </c>
      <c r="K15" s="438">
        <v>56</v>
      </c>
      <c r="L15" s="439" t="s">
        <v>4043</v>
      </c>
      <c r="M15" s="440">
        <v>48</v>
      </c>
      <c r="N15" s="265">
        <v>46</v>
      </c>
      <c r="O15" s="265" t="s">
        <v>3263</v>
      </c>
      <c r="P15" s="265">
        <v>35</v>
      </c>
      <c r="Q15" s="141">
        <v>49</v>
      </c>
      <c r="R15" s="142" t="s">
        <v>2518</v>
      </c>
      <c r="S15" s="143">
        <v>51</v>
      </c>
      <c r="T15" s="131">
        <v>46</v>
      </c>
      <c r="U15" s="278" t="s">
        <v>1766</v>
      </c>
      <c r="V15" s="132">
        <v>69</v>
      </c>
      <c r="W15" s="306">
        <v>65</v>
      </c>
      <c r="X15" s="307" t="s">
        <v>1008</v>
      </c>
      <c r="Y15" s="308">
        <v>81</v>
      </c>
      <c r="Z15" s="264">
        <v>40</v>
      </c>
      <c r="AA15" s="265" t="s">
        <v>274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">
      <c r="A16" s="432" t="s">
        <v>138</v>
      </c>
      <c r="B16" s="524">
        <v>6</v>
      </c>
      <c r="C16" s="525" t="s">
        <v>6307</v>
      </c>
      <c r="D16" s="526">
        <v>76</v>
      </c>
      <c r="E16" s="438">
        <v>7</v>
      </c>
      <c r="F16" s="439" t="s">
        <v>5547</v>
      </c>
      <c r="G16" s="440">
        <v>43</v>
      </c>
      <c r="H16" s="468">
        <v>18</v>
      </c>
      <c r="I16" s="468" t="s">
        <v>4797</v>
      </c>
      <c r="J16" s="469">
        <v>51</v>
      </c>
      <c r="K16" s="438">
        <v>11</v>
      </c>
      <c r="L16" s="439" t="s">
        <v>4044</v>
      </c>
      <c r="M16" s="440">
        <v>83</v>
      </c>
      <c r="N16" s="265">
        <v>9</v>
      </c>
      <c r="O16" s="265" t="s">
        <v>1928</v>
      </c>
      <c r="P16" s="265">
        <v>61</v>
      </c>
      <c r="Q16" s="141">
        <v>9</v>
      </c>
      <c r="R16" s="142" t="s">
        <v>2519</v>
      </c>
      <c r="S16" s="143">
        <v>134</v>
      </c>
      <c r="T16" s="131">
        <v>7</v>
      </c>
      <c r="U16" s="278" t="s">
        <v>1767</v>
      </c>
      <c r="V16" s="132">
        <v>104</v>
      </c>
      <c r="W16" s="306">
        <v>12</v>
      </c>
      <c r="X16" s="307" t="s">
        <v>1009</v>
      </c>
      <c r="Y16" s="308">
        <v>118</v>
      </c>
      <c r="Z16" s="264">
        <v>7</v>
      </c>
      <c r="AA16" s="265" t="s">
        <v>275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">
      <c r="A17" s="432" t="s">
        <v>18</v>
      </c>
      <c r="B17" s="524">
        <v>0</v>
      </c>
      <c r="C17" s="525" t="s">
        <v>270</v>
      </c>
      <c r="D17" s="526">
        <v>0</v>
      </c>
      <c r="E17" s="438">
        <v>1</v>
      </c>
      <c r="F17" s="439" t="s">
        <v>5372</v>
      </c>
      <c r="G17" s="440">
        <v>20</v>
      </c>
      <c r="H17" s="468">
        <v>0</v>
      </c>
      <c r="I17" s="468" t="s">
        <v>270</v>
      </c>
      <c r="J17" s="469">
        <v>0</v>
      </c>
      <c r="K17" s="438">
        <v>5</v>
      </c>
      <c r="L17" s="439" t="s">
        <v>4045</v>
      </c>
      <c r="M17" s="440">
        <v>111</v>
      </c>
      <c r="N17" s="265">
        <v>31</v>
      </c>
      <c r="O17" s="265" t="s">
        <v>3264</v>
      </c>
      <c r="P17" s="265">
        <v>62</v>
      </c>
      <c r="Q17" s="141">
        <v>24</v>
      </c>
      <c r="R17" s="142" t="s">
        <v>2520</v>
      </c>
      <c r="S17" s="143">
        <v>55</v>
      </c>
      <c r="T17" s="131">
        <v>35</v>
      </c>
      <c r="U17" s="278" t="s">
        <v>1768</v>
      </c>
      <c r="V17" s="132">
        <v>81</v>
      </c>
      <c r="W17" s="306">
        <v>41</v>
      </c>
      <c r="X17" s="307" t="s">
        <v>1010</v>
      </c>
      <c r="Y17" s="308">
        <v>94</v>
      </c>
      <c r="Z17" s="264">
        <v>34</v>
      </c>
      <c r="AA17" s="265" t="s">
        <v>276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">
      <c r="A18" s="432" t="s">
        <v>3860</v>
      </c>
      <c r="B18" s="524">
        <v>27</v>
      </c>
      <c r="C18" s="525" t="s">
        <v>6308</v>
      </c>
      <c r="D18" s="526">
        <v>34</v>
      </c>
      <c r="E18" s="438">
        <v>33</v>
      </c>
      <c r="F18" s="439" t="s">
        <v>5548</v>
      </c>
      <c r="G18" s="440">
        <v>25</v>
      </c>
      <c r="H18" s="468">
        <v>26</v>
      </c>
      <c r="I18" s="468" t="s">
        <v>4798</v>
      </c>
      <c r="J18" s="469">
        <v>74</v>
      </c>
      <c r="K18" s="438">
        <v>42</v>
      </c>
      <c r="L18" s="439" t="s">
        <v>4046</v>
      </c>
      <c r="M18" s="440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">
      <c r="A19" s="432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468">
        <v>0</v>
      </c>
      <c r="I19" s="468" t="s">
        <v>270</v>
      </c>
      <c r="J19" s="469">
        <v>0</v>
      </c>
      <c r="K19" s="438">
        <v>0</v>
      </c>
      <c r="L19" s="439" t="s">
        <v>270</v>
      </c>
      <c r="M19" s="440">
        <v>0</v>
      </c>
      <c r="N19" s="265">
        <v>8</v>
      </c>
      <c r="O19" s="265" t="s">
        <v>3265</v>
      </c>
      <c r="P19" s="265">
        <v>137</v>
      </c>
      <c r="Q19" s="141">
        <v>8</v>
      </c>
      <c r="R19" s="142" t="s">
        <v>2521</v>
      </c>
      <c r="S19" s="143">
        <v>87</v>
      </c>
      <c r="T19" s="131">
        <v>10</v>
      </c>
      <c r="U19" s="278" t="s">
        <v>1769</v>
      </c>
      <c r="V19" s="132">
        <v>154</v>
      </c>
      <c r="W19" s="306">
        <v>6</v>
      </c>
      <c r="X19" s="307" t="s">
        <v>1011</v>
      </c>
      <c r="Y19" s="308">
        <v>115</v>
      </c>
      <c r="Z19" s="264">
        <v>5</v>
      </c>
      <c r="AA19" s="265" t="s">
        <v>277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">
      <c r="A20" s="432" t="s">
        <v>122</v>
      </c>
      <c r="B20" s="524">
        <v>16</v>
      </c>
      <c r="C20" s="525" t="s">
        <v>6309</v>
      </c>
      <c r="D20" s="526">
        <v>56</v>
      </c>
      <c r="E20" s="438">
        <v>23</v>
      </c>
      <c r="F20" s="439" t="s">
        <v>5549</v>
      </c>
      <c r="G20" s="440">
        <v>41</v>
      </c>
      <c r="H20" s="468">
        <v>25</v>
      </c>
      <c r="I20" s="468" t="s">
        <v>4799</v>
      </c>
      <c r="J20" s="469">
        <v>74</v>
      </c>
      <c r="K20" s="438">
        <v>15</v>
      </c>
      <c r="L20" s="439" t="s">
        <v>4047</v>
      </c>
      <c r="M20" s="440">
        <v>61</v>
      </c>
      <c r="N20" s="265">
        <v>25</v>
      </c>
      <c r="O20" s="265" t="s">
        <v>3266</v>
      </c>
      <c r="P20" s="265">
        <v>40</v>
      </c>
      <c r="Q20" s="141">
        <v>19</v>
      </c>
      <c r="R20" s="142" t="s">
        <v>2522</v>
      </c>
      <c r="S20" s="143">
        <v>58</v>
      </c>
      <c r="T20" s="131">
        <v>28</v>
      </c>
      <c r="U20" s="278" t="s">
        <v>1770</v>
      </c>
      <c r="V20" s="132">
        <v>56</v>
      </c>
      <c r="W20" s="306">
        <v>17</v>
      </c>
      <c r="X20" s="307" t="s">
        <v>1012</v>
      </c>
      <c r="Y20" s="308">
        <v>129</v>
      </c>
      <c r="Z20" s="264">
        <v>16</v>
      </c>
      <c r="AA20" s="265" t="s">
        <v>278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">
      <c r="A21" s="432" t="s">
        <v>19</v>
      </c>
      <c r="B21" s="524">
        <v>22</v>
      </c>
      <c r="C21" s="525" t="s">
        <v>6310</v>
      </c>
      <c r="D21" s="526">
        <v>64</v>
      </c>
      <c r="E21" s="438">
        <v>28</v>
      </c>
      <c r="F21" s="439" t="s">
        <v>5550</v>
      </c>
      <c r="G21" s="440">
        <v>70</v>
      </c>
      <c r="H21" s="468">
        <v>22</v>
      </c>
      <c r="I21" s="468" t="s">
        <v>4800</v>
      </c>
      <c r="J21" s="469">
        <v>38</v>
      </c>
      <c r="K21" s="438">
        <v>26</v>
      </c>
      <c r="L21" s="439" t="s">
        <v>4048</v>
      </c>
      <c r="M21" s="440">
        <v>98</v>
      </c>
      <c r="N21" s="265">
        <v>23</v>
      </c>
      <c r="O21" s="265" t="s">
        <v>3267</v>
      </c>
      <c r="P21" s="265">
        <v>101</v>
      </c>
      <c r="Q21" s="141">
        <v>16</v>
      </c>
      <c r="R21" s="142" t="s">
        <v>2523</v>
      </c>
      <c r="S21" s="143">
        <v>67</v>
      </c>
      <c r="T21" s="131">
        <v>19</v>
      </c>
      <c r="U21" s="278" t="s">
        <v>1771</v>
      </c>
      <c r="V21" s="132">
        <v>129</v>
      </c>
      <c r="W21" s="306">
        <v>15</v>
      </c>
      <c r="X21" s="307" t="s">
        <v>1013</v>
      </c>
      <c r="Y21" s="308">
        <v>132</v>
      </c>
      <c r="Z21" s="264">
        <v>23</v>
      </c>
      <c r="AA21" s="265" t="s">
        <v>279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">
      <c r="A22" s="432" t="s">
        <v>140</v>
      </c>
      <c r="B22" s="524">
        <v>2</v>
      </c>
      <c r="C22" s="525" t="s">
        <v>680</v>
      </c>
      <c r="D22" s="526">
        <v>3</v>
      </c>
      <c r="E22" s="438">
        <v>6</v>
      </c>
      <c r="F22" s="439" t="s">
        <v>2691</v>
      </c>
      <c r="G22" s="440">
        <v>12</v>
      </c>
      <c r="H22" s="468">
        <v>7</v>
      </c>
      <c r="I22" s="468" t="s">
        <v>4801</v>
      </c>
      <c r="J22" s="469">
        <v>80</v>
      </c>
      <c r="K22" s="438">
        <v>2</v>
      </c>
      <c r="L22" s="439" t="s">
        <v>4049</v>
      </c>
      <c r="M22" s="440">
        <v>44</v>
      </c>
      <c r="N22" s="265">
        <v>3</v>
      </c>
      <c r="O22" s="265" t="s">
        <v>3268</v>
      </c>
      <c r="P22" s="265">
        <v>79</v>
      </c>
      <c r="Q22" s="135">
        <v>3</v>
      </c>
      <c r="R22" s="136" t="s">
        <v>2524</v>
      </c>
      <c r="S22" s="137">
        <v>23</v>
      </c>
      <c r="T22" s="131">
        <v>6</v>
      </c>
      <c r="U22" s="278" t="s">
        <v>1772</v>
      </c>
      <c r="V22" s="132">
        <v>41</v>
      </c>
      <c r="W22" s="306">
        <v>12</v>
      </c>
      <c r="X22" s="307" t="s">
        <v>1014</v>
      </c>
      <c r="Y22" s="308">
        <v>96</v>
      </c>
      <c r="Z22" s="267">
        <v>7</v>
      </c>
      <c r="AA22" s="268" t="s">
        <v>280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">
      <c r="A23" s="190"/>
      <c r="B23" s="511"/>
      <c r="C23" s="511"/>
      <c r="D23" s="512"/>
      <c r="E23" s="448"/>
      <c r="F23" s="448"/>
      <c r="G23" s="485"/>
      <c r="H23" s="423"/>
      <c r="I23" s="258"/>
      <c r="J23" s="414"/>
      <c r="K23" s="441"/>
      <c r="L23" s="434"/>
      <c r="M23" s="435"/>
      <c r="N23" s="431"/>
      <c r="O23" s="420"/>
      <c r="P23" s="414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">
      <c r="A24" s="194" t="s">
        <v>195</v>
      </c>
      <c r="B24" s="521">
        <v>99</v>
      </c>
      <c r="C24" s="522" t="s">
        <v>6302</v>
      </c>
      <c r="D24" s="523">
        <v>44</v>
      </c>
      <c r="E24" s="312">
        <v>151</v>
      </c>
      <c r="F24" s="460" t="s">
        <v>5564</v>
      </c>
      <c r="G24" s="461">
        <v>43</v>
      </c>
      <c r="H24" s="272">
        <v>154</v>
      </c>
      <c r="I24" s="475" t="s">
        <v>4829</v>
      </c>
      <c r="J24" s="476">
        <v>46</v>
      </c>
      <c r="K24" s="477">
        <v>146</v>
      </c>
      <c r="L24" s="478" t="s">
        <v>4066</v>
      </c>
      <c r="M24" s="479">
        <v>78</v>
      </c>
      <c r="N24" s="272">
        <v>135</v>
      </c>
      <c r="O24" s="272" t="s">
        <v>3283</v>
      </c>
      <c r="P24" s="273">
        <v>96</v>
      </c>
      <c r="Q24" s="219">
        <v>140</v>
      </c>
      <c r="R24" s="220" t="s">
        <v>2538</v>
      </c>
      <c r="S24" s="221">
        <v>81</v>
      </c>
      <c r="T24" s="247">
        <v>153</v>
      </c>
      <c r="U24" s="300" t="s">
        <v>1791</v>
      </c>
      <c r="V24" s="248">
        <v>100</v>
      </c>
      <c r="W24" s="312">
        <v>162</v>
      </c>
      <c r="X24" s="313" t="s">
        <v>1033</v>
      </c>
      <c r="Y24" s="314">
        <v>162</v>
      </c>
      <c r="Z24" s="271">
        <v>150</v>
      </c>
      <c r="AA24" s="272" t="s">
        <v>297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">
      <c r="A25" t="s">
        <v>196</v>
      </c>
      <c r="B25" s="524">
        <v>1</v>
      </c>
      <c r="C25" s="525" t="s">
        <v>6288</v>
      </c>
      <c r="D25" s="526">
        <v>9</v>
      </c>
      <c r="E25" s="306">
        <v>1</v>
      </c>
      <c r="F25" s="439" t="s">
        <v>5372</v>
      </c>
      <c r="G25" s="440">
        <v>192</v>
      </c>
      <c r="H25" s="265">
        <v>0</v>
      </c>
      <c r="I25" s="468" t="s">
        <v>270</v>
      </c>
      <c r="J25" s="469">
        <v>0</v>
      </c>
      <c r="K25" s="306">
        <v>1</v>
      </c>
      <c r="L25" s="439" t="s">
        <v>4051</v>
      </c>
      <c r="M25" s="440">
        <v>149</v>
      </c>
      <c r="N25" s="264">
        <v>3</v>
      </c>
      <c r="O25" s="265" t="s">
        <v>3270</v>
      </c>
      <c r="P25" s="265">
        <v>52</v>
      </c>
      <c r="Q25" s="141">
        <v>1</v>
      </c>
      <c r="R25" s="142" t="s">
        <v>1146</v>
      </c>
      <c r="S25" s="143">
        <v>220</v>
      </c>
      <c r="T25" s="131">
        <v>2</v>
      </c>
      <c r="U25" s="278" t="s">
        <v>1774</v>
      </c>
      <c r="V25" s="132">
        <v>120</v>
      </c>
      <c r="W25" s="306">
        <v>2</v>
      </c>
      <c r="X25" s="307" t="s">
        <v>1015</v>
      </c>
      <c r="Y25" s="308">
        <v>156</v>
      </c>
      <c r="Z25" s="264">
        <v>3</v>
      </c>
      <c r="AA25" s="265" t="s">
        <v>281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468">
        <v>0</v>
      </c>
      <c r="I26" s="468" t="s">
        <v>270</v>
      </c>
      <c r="J26" s="469">
        <v>0</v>
      </c>
      <c r="K26" s="438">
        <v>0</v>
      </c>
      <c r="L26" s="439" t="s">
        <v>270</v>
      </c>
      <c r="M26" s="440">
        <v>0</v>
      </c>
      <c r="N26" s="264">
        <v>1</v>
      </c>
      <c r="O26" s="265" t="s">
        <v>1045</v>
      </c>
      <c r="P26" s="265">
        <v>203</v>
      </c>
      <c r="Q26" s="141">
        <v>0</v>
      </c>
      <c r="R26" s="142" t="s">
        <v>270</v>
      </c>
      <c r="S26" s="143">
        <v>0</v>
      </c>
      <c r="T26" s="131">
        <v>0</v>
      </c>
      <c r="U26" s="278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64">
        <v>0</v>
      </c>
      <c r="AA26" s="265" t="s">
        <v>270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1</v>
      </c>
      <c r="F27" s="439" t="s">
        <v>3273</v>
      </c>
      <c r="G27" s="440">
        <v>17</v>
      </c>
      <c r="H27" s="468">
        <v>0</v>
      </c>
      <c r="I27" s="468" t="s">
        <v>270</v>
      </c>
      <c r="J27" s="469">
        <v>0</v>
      </c>
      <c r="K27" s="438">
        <v>0</v>
      </c>
      <c r="L27" s="439" t="s">
        <v>270</v>
      </c>
      <c r="M27" s="440">
        <v>0</v>
      </c>
      <c r="N27" s="264">
        <v>0</v>
      </c>
      <c r="O27" s="265" t="s">
        <v>270</v>
      </c>
      <c r="P27" s="265">
        <v>0</v>
      </c>
      <c r="Q27" s="141">
        <v>0</v>
      </c>
      <c r="R27" s="142" t="s">
        <v>270</v>
      </c>
      <c r="S27" s="143">
        <v>0</v>
      </c>
      <c r="T27" s="131">
        <v>1</v>
      </c>
      <c r="U27" s="278" t="s">
        <v>1775</v>
      </c>
      <c r="V27" s="132">
        <v>332</v>
      </c>
      <c r="W27" s="306">
        <v>2</v>
      </c>
      <c r="X27" s="307" t="s">
        <v>374</v>
      </c>
      <c r="Y27" s="308">
        <v>83</v>
      </c>
      <c r="Z27" s="264">
        <v>1</v>
      </c>
      <c r="AA27" s="265" t="s">
        <v>282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">
      <c r="A28" t="s">
        <v>198</v>
      </c>
      <c r="B28" s="524">
        <v>0</v>
      </c>
      <c r="C28" s="525" t="s">
        <v>270</v>
      </c>
      <c r="D28" s="526">
        <v>0</v>
      </c>
      <c r="E28" s="438">
        <v>0</v>
      </c>
      <c r="F28" s="439" t="s">
        <v>270</v>
      </c>
      <c r="G28" s="440">
        <v>0</v>
      </c>
      <c r="H28" s="468">
        <v>4</v>
      </c>
      <c r="I28" s="468" t="s">
        <v>4817</v>
      </c>
      <c r="J28" s="469">
        <v>38</v>
      </c>
      <c r="K28" s="438">
        <v>4</v>
      </c>
      <c r="L28" s="439" t="s">
        <v>4052</v>
      </c>
      <c r="M28" s="440">
        <v>124</v>
      </c>
      <c r="N28" s="264">
        <v>1</v>
      </c>
      <c r="O28" s="265" t="s">
        <v>1146</v>
      </c>
      <c r="P28" s="265">
        <v>46</v>
      </c>
      <c r="Q28" s="141">
        <v>1</v>
      </c>
      <c r="R28" s="142" t="s">
        <v>374</v>
      </c>
      <c r="S28" s="143">
        <v>4</v>
      </c>
      <c r="T28" s="131">
        <v>4</v>
      </c>
      <c r="U28" s="278" t="s">
        <v>1776</v>
      </c>
      <c r="V28" s="132">
        <v>69</v>
      </c>
      <c r="W28" s="306">
        <v>1</v>
      </c>
      <c r="X28" s="307" t="s">
        <v>1016</v>
      </c>
      <c r="Y28" s="308">
        <v>84</v>
      </c>
      <c r="Z28" s="264">
        <v>3</v>
      </c>
      <c r="AA28" s="265" t="s">
        <v>283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">
      <c r="A29" t="s">
        <v>64</v>
      </c>
      <c r="B29" s="524">
        <v>0</v>
      </c>
      <c r="C29" s="525" t="s">
        <v>270</v>
      </c>
      <c r="D29" s="526">
        <v>0</v>
      </c>
      <c r="E29" s="438">
        <v>3</v>
      </c>
      <c r="F29" s="439" t="s">
        <v>5552</v>
      </c>
      <c r="G29" s="440">
        <v>52</v>
      </c>
      <c r="H29" s="468">
        <v>3</v>
      </c>
      <c r="I29" s="468" t="s">
        <v>4818</v>
      </c>
      <c r="J29" s="469">
        <v>136</v>
      </c>
      <c r="K29" s="438">
        <v>2</v>
      </c>
      <c r="L29" s="439" t="s">
        <v>4053</v>
      </c>
      <c r="M29" s="440">
        <v>69</v>
      </c>
      <c r="N29" s="264">
        <v>2</v>
      </c>
      <c r="O29" s="265" t="s">
        <v>3271</v>
      </c>
      <c r="P29" s="265">
        <v>69</v>
      </c>
      <c r="Q29" s="141">
        <v>1</v>
      </c>
      <c r="R29" s="142" t="s">
        <v>373</v>
      </c>
      <c r="S29" s="143">
        <v>126</v>
      </c>
      <c r="T29" s="131">
        <v>2</v>
      </c>
      <c r="U29" s="278" t="s">
        <v>1777</v>
      </c>
      <c r="V29" s="132">
        <v>254</v>
      </c>
      <c r="W29" s="306">
        <v>1</v>
      </c>
      <c r="X29" s="307" t="s">
        <v>1017</v>
      </c>
      <c r="Y29" s="308">
        <v>92</v>
      </c>
      <c r="Z29" s="264">
        <v>2</v>
      </c>
      <c r="AA29" s="265" t="s">
        <v>284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">
      <c r="A30" t="s">
        <v>213</v>
      </c>
      <c r="B30" s="524">
        <v>23</v>
      </c>
      <c r="C30" s="525" t="s">
        <v>6290</v>
      </c>
      <c r="D30" s="526">
        <v>32</v>
      </c>
      <c r="E30" s="438">
        <v>26</v>
      </c>
      <c r="F30" s="439" t="s">
        <v>5553</v>
      </c>
      <c r="G30" s="440">
        <v>49</v>
      </c>
      <c r="H30" s="468">
        <v>22</v>
      </c>
      <c r="I30" s="468" t="s">
        <v>2706</v>
      </c>
      <c r="J30" s="469">
        <v>27</v>
      </c>
      <c r="K30" s="438">
        <v>24</v>
      </c>
      <c r="L30" s="439" t="s">
        <v>4054</v>
      </c>
      <c r="M30" s="440">
        <v>78</v>
      </c>
      <c r="N30" s="264">
        <v>22</v>
      </c>
      <c r="O30" s="265" t="s">
        <v>3272</v>
      </c>
      <c r="P30" s="265">
        <v>156</v>
      </c>
      <c r="Q30" s="141">
        <v>21</v>
      </c>
      <c r="R30" s="142" t="s">
        <v>2526</v>
      </c>
      <c r="S30" s="143">
        <v>82</v>
      </c>
      <c r="T30" s="131">
        <v>26</v>
      </c>
      <c r="U30" s="278" t="s">
        <v>1778</v>
      </c>
      <c r="V30" s="132">
        <v>92</v>
      </c>
      <c r="W30" s="306">
        <v>30</v>
      </c>
      <c r="X30" s="307" t="s">
        <v>1018</v>
      </c>
      <c r="Y30" s="308">
        <v>144</v>
      </c>
      <c r="Z30" s="264">
        <v>23</v>
      </c>
      <c r="AA30" s="265" t="s">
        <v>285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">
      <c r="A31" t="s">
        <v>199</v>
      </c>
      <c r="B31" s="524">
        <v>1</v>
      </c>
      <c r="C31" s="525" t="s">
        <v>6291</v>
      </c>
      <c r="D31" s="526">
        <v>17</v>
      </c>
      <c r="E31" s="438">
        <v>2</v>
      </c>
      <c r="F31" s="439" t="s">
        <v>2587</v>
      </c>
      <c r="G31" s="440">
        <v>7</v>
      </c>
      <c r="H31" s="468">
        <v>1</v>
      </c>
      <c r="I31" s="468" t="s">
        <v>1053</v>
      </c>
      <c r="J31" s="469">
        <v>122</v>
      </c>
      <c r="K31" s="438">
        <v>2</v>
      </c>
      <c r="L31" s="439" t="s">
        <v>1045</v>
      </c>
      <c r="M31" s="440">
        <v>105</v>
      </c>
      <c r="N31" s="264">
        <v>1</v>
      </c>
      <c r="O31" s="265" t="s">
        <v>3273</v>
      </c>
      <c r="P31" s="265">
        <v>4</v>
      </c>
      <c r="Q31" s="141">
        <v>0</v>
      </c>
      <c r="R31" s="142" t="s">
        <v>270</v>
      </c>
      <c r="S31" s="143">
        <v>0</v>
      </c>
      <c r="T31" s="131">
        <v>1</v>
      </c>
      <c r="U31" s="278" t="s">
        <v>1779</v>
      </c>
      <c r="V31" s="132">
        <v>159</v>
      </c>
      <c r="W31" s="306">
        <v>2</v>
      </c>
      <c r="X31" s="307" t="s">
        <v>1019</v>
      </c>
      <c r="Y31" s="308">
        <v>107</v>
      </c>
      <c r="Z31" s="264">
        <v>0</v>
      </c>
      <c r="AA31" s="265" t="s">
        <v>270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">
      <c r="A32" t="s">
        <v>200</v>
      </c>
      <c r="B32" s="524">
        <v>4</v>
      </c>
      <c r="C32" s="525" t="s">
        <v>6292</v>
      </c>
      <c r="D32" s="526">
        <v>3</v>
      </c>
      <c r="E32" s="438">
        <v>11</v>
      </c>
      <c r="F32" s="439" t="s">
        <v>5554</v>
      </c>
      <c r="G32" s="440">
        <v>36</v>
      </c>
      <c r="H32" s="468">
        <v>9</v>
      </c>
      <c r="I32" s="468" t="s">
        <v>4819</v>
      </c>
      <c r="J32" s="469">
        <v>26</v>
      </c>
      <c r="K32" s="438">
        <v>13</v>
      </c>
      <c r="L32" s="439" t="s">
        <v>4055</v>
      </c>
      <c r="M32" s="440">
        <v>60</v>
      </c>
      <c r="N32" s="264">
        <v>10</v>
      </c>
      <c r="O32" s="265" t="s">
        <v>3274</v>
      </c>
      <c r="P32" s="265">
        <v>59</v>
      </c>
      <c r="Q32" s="141">
        <v>14</v>
      </c>
      <c r="R32" s="142" t="s">
        <v>2527</v>
      </c>
      <c r="S32" s="143">
        <v>61</v>
      </c>
      <c r="T32" s="131">
        <v>14</v>
      </c>
      <c r="U32" s="278" t="s">
        <v>1780</v>
      </c>
      <c r="V32" s="132">
        <v>112</v>
      </c>
      <c r="W32" s="306">
        <v>11</v>
      </c>
      <c r="X32" s="307" t="s">
        <v>1020</v>
      </c>
      <c r="Y32" s="308">
        <v>104</v>
      </c>
      <c r="Z32" s="264">
        <v>5</v>
      </c>
      <c r="AA32" s="265" t="s">
        <v>286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">
      <c r="A33" t="s">
        <v>201</v>
      </c>
      <c r="B33" s="524">
        <v>16</v>
      </c>
      <c r="C33" s="525" t="s">
        <v>6293</v>
      </c>
      <c r="D33" s="526">
        <v>69</v>
      </c>
      <c r="E33" s="438">
        <v>18</v>
      </c>
      <c r="F33" s="439" t="s">
        <v>5555</v>
      </c>
      <c r="G33" s="440">
        <v>39</v>
      </c>
      <c r="H33" s="468">
        <v>13</v>
      </c>
      <c r="I33" s="468" t="s">
        <v>4820</v>
      </c>
      <c r="J33" s="469">
        <v>16</v>
      </c>
      <c r="K33" s="438">
        <v>20</v>
      </c>
      <c r="L33" s="439" t="s">
        <v>4056</v>
      </c>
      <c r="M33" s="440">
        <v>56</v>
      </c>
      <c r="N33" s="264">
        <v>15</v>
      </c>
      <c r="O33" s="265" t="s">
        <v>3275</v>
      </c>
      <c r="P33" s="265">
        <v>95</v>
      </c>
      <c r="Q33" s="141">
        <v>19</v>
      </c>
      <c r="R33" s="142" t="s">
        <v>2528</v>
      </c>
      <c r="S33" s="143">
        <v>58</v>
      </c>
      <c r="T33" s="131">
        <v>15</v>
      </c>
      <c r="U33" s="278" t="s">
        <v>1781</v>
      </c>
      <c r="V33" s="132">
        <v>186</v>
      </c>
      <c r="W33" s="306">
        <v>23</v>
      </c>
      <c r="X33" s="307" t="s">
        <v>1021</v>
      </c>
      <c r="Y33" s="308">
        <v>224</v>
      </c>
      <c r="Z33" s="264">
        <v>16</v>
      </c>
      <c r="AA33" s="265" t="s">
        <v>287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">
      <c r="A34" t="s">
        <v>212</v>
      </c>
      <c r="B34" s="524">
        <v>4</v>
      </c>
      <c r="C34" s="525" t="s">
        <v>6294</v>
      </c>
      <c r="D34" s="526">
        <v>66</v>
      </c>
      <c r="E34" s="438">
        <v>7</v>
      </c>
      <c r="F34" s="439" t="s">
        <v>5556</v>
      </c>
      <c r="G34" s="440">
        <v>55</v>
      </c>
      <c r="H34" s="468">
        <v>8</v>
      </c>
      <c r="I34" s="468" t="s">
        <v>4821</v>
      </c>
      <c r="J34" s="469">
        <v>61</v>
      </c>
      <c r="K34" s="438">
        <v>8</v>
      </c>
      <c r="L34" s="439" t="s">
        <v>4057</v>
      </c>
      <c r="M34" s="440">
        <v>41</v>
      </c>
      <c r="N34" s="264">
        <v>3</v>
      </c>
      <c r="O34" s="265" t="s">
        <v>3276</v>
      </c>
      <c r="P34" s="265">
        <v>125</v>
      </c>
      <c r="Q34" s="141">
        <v>11</v>
      </c>
      <c r="R34" s="142" t="s">
        <v>2529</v>
      </c>
      <c r="S34" s="143">
        <v>65</v>
      </c>
      <c r="T34" s="131">
        <v>8</v>
      </c>
      <c r="U34" s="278" t="s">
        <v>1782</v>
      </c>
      <c r="V34" s="132">
        <v>58</v>
      </c>
      <c r="W34" s="306">
        <v>7</v>
      </c>
      <c r="X34" s="307" t="s">
        <v>1022</v>
      </c>
      <c r="Y34" s="308">
        <v>122</v>
      </c>
      <c r="Z34" s="264">
        <v>11</v>
      </c>
      <c r="AA34" s="265" t="s">
        <v>288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">
      <c r="A35" t="s">
        <v>202</v>
      </c>
      <c r="B35" s="524">
        <v>5</v>
      </c>
      <c r="C35" s="525" t="s">
        <v>6295</v>
      </c>
      <c r="D35" s="526">
        <v>54</v>
      </c>
      <c r="E35" s="438">
        <v>5</v>
      </c>
      <c r="F35" s="439" t="s">
        <v>5557</v>
      </c>
      <c r="G35" s="440">
        <v>50</v>
      </c>
      <c r="H35" s="468">
        <v>2</v>
      </c>
      <c r="I35" s="468" t="s">
        <v>4822</v>
      </c>
      <c r="J35" s="469">
        <v>42</v>
      </c>
      <c r="K35" s="438">
        <v>7</v>
      </c>
      <c r="L35" s="439" t="s">
        <v>4058</v>
      </c>
      <c r="M35" s="440">
        <v>132</v>
      </c>
      <c r="N35" s="264">
        <v>2</v>
      </c>
      <c r="O35" s="265" t="s">
        <v>452</v>
      </c>
      <c r="P35" s="265">
        <v>35</v>
      </c>
      <c r="Q35" s="141">
        <v>3</v>
      </c>
      <c r="R35" s="142" t="s">
        <v>2530</v>
      </c>
      <c r="S35" s="143">
        <v>89</v>
      </c>
      <c r="T35" s="131">
        <v>6</v>
      </c>
      <c r="U35" s="278" t="s">
        <v>269</v>
      </c>
      <c r="V35" s="132">
        <v>60</v>
      </c>
      <c r="W35" s="306">
        <v>4</v>
      </c>
      <c r="X35" s="307" t="s">
        <v>1023</v>
      </c>
      <c r="Y35" s="308">
        <v>129</v>
      </c>
      <c r="Z35" s="264">
        <v>4</v>
      </c>
      <c r="AA35" s="265" t="s">
        <v>289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">
      <c r="A36" t="s">
        <v>203</v>
      </c>
      <c r="B36" s="524">
        <v>10</v>
      </c>
      <c r="C36" s="525" t="s">
        <v>6296</v>
      </c>
      <c r="D36" s="526">
        <v>63</v>
      </c>
      <c r="E36" s="438">
        <v>12</v>
      </c>
      <c r="F36" s="439" t="s">
        <v>5558</v>
      </c>
      <c r="G36" s="440">
        <v>85</v>
      </c>
      <c r="H36" s="468">
        <v>20</v>
      </c>
      <c r="I36" s="468" t="s">
        <v>4823</v>
      </c>
      <c r="J36" s="469">
        <v>83</v>
      </c>
      <c r="K36" s="438">
        <v>14</v>
      </c>
      <c r="L36" s="439" t="s">
        <v>4059</v>
      </c>
      <c r="M36" s="440">
        <v>54</v>
      </c>
      <c r="N36" s="264">
        <v>15</v>
      </c>
      <c r="O36" s="265" t="s">
        <v>3277</v>
      </c>
      <c r="P36" s="265">
        <v>166</v>
      </c>
      <c r="Q36" s="141">
        <v>18</v>
      </c>
      <c r="R36" s="142" t="s">
        <v>2531</v>
      </c>
      <c r="S36" s="143">
        <v>135</v>
      </c>
      <c r="T36" s="131">
        <v>14</v>
      </c>
      <c r="U36" s="278" t="s">
        <v>1783</v>
      </c>
      <c r="V36" s="132">
        <v>110</v>
      </c>
      <c r="W36" s="306">
        <v>15</v>
      </c>
      <c r="X36" s="307" t="s">
        <v>1024</v>
      </c>
      <c r="Y36" s="308">
        <v>176</v>
      </c>
      <c r="Z36" s="264">
        <v>17</v>
      </c>
      <c r="AA36" s="265" t="s">
        <v>290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2</v>
      </c>
      <c r="F37" s="439" t="s">
        <v>5559</v>
      </c>
      <c r="G37" s="440">
        <v>157</v>
      </c>
      <c r="H37" s="468">
        <v>1</v>
      </c>
      <c r="I37" s="468" t="s">
        <v>2189</v>
      </c>
      <c r="J37" s="469">
        <v>17</v>
      </c>
      <c r="K37" s="438">
        <v>0</v>
      </c>
      <c r="L37" s="439" t="s">
        <v>270</v>
      </c>
      <c r="M37" s="440">
        <v>0</v>
      </c>
      <c r="N37" s="264">
        <v>1</v>
      </c>
      <c r="O37" s="265" t="s">
        <v>373</v>
      </c>
      <c r="P37" s="265">
        <v>49</v>
      </c>
      <c r="Q37" s="141">
        <v>0</v>
      </c>
      <c r="R37" s="142" t="s">
        <v>270</v>
      </c>
      <c r="S37" s="143">
        <v>0</v>
      </c>
      <c r="T37" s="131">
        <v>2</v>
      </c>
      <c r="U37" s="278" t="s">
        <v>1784</v>
      </c>
      <c r="V37" s="132">
        <v>43</v>
      </c>
      <c r="W37" s="306">
        <v>2</v>
      </c>
      <c r="X37" s="307" t="s">
        <v>1025</v>
      </c>
      <c r="Y37" s="308">
        <v>206</v>
      </c>
      <c r="Z37" s="264">
        <v>0</v>
      </c>
      <c r="AA37" s="265" t="s">
        <v>270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">
      <c r="A38" t="s">
        <v>205</v>
      </c>
      <c r="B38" s="524">
        <v>1</v>
      </c>
      <c r="C38" s="525" t="s">
        <v>6274</v>
      </c>
      <c r="D38" s="526">
        <v>226</v>
      </c>
      <c r="E38" s="438">
        <v>2</v>
      </c>
      <c r="F38" s="439" t="s">
        <v>5560</v>
      </c>
      <c r="G38" s="440">
        <v>19</v>
      </c>
      <c r="H38" s="468">
        <v>2</v>
      </c>
      <c r="I38" s="468" t="s">
        <v>4824</v>
      </c>
      <c r="J38" s="469">
        <v>52</v>
      </c>
      <c r="K38" s="438">
        <v>3</v>
      </c>
      <c r="L38" s="439" t="s">
        <v>1787</v>
      </c>
      <c r="M38" s="440">
        <v>39</v>
      </c>
      <c r="N38" s="264">
        <v>1</v>
      </c>
      <c r="O38" s="265" t="s">
        <v>3278</v>
      </c>
      <c r="P38" s="265">
        <v>122</v>
      </c>
      <c r="Q38" s="141">
        <v>5</v>
      </c>
      <c r="R38" s="142" t="s">
        <v>2532</v>
      </c>
      <c r="S38" s="143">
        <v>35</v>
      </c>
      <c r="T38" s="131">
        <v>6</v>
      </c>
      <c r="U38" s="278" t="s">
        <v>1785</v>
      </c>
      <c r="V38" s="132">
        <v>123</v>
      </c>
      <c r="W38" s="306">
        <v>3</v>
      </c>
      <c r="X38" s="307" t="s">
        <v>1026</v>
      </c>
      <c r="Y38" s="308">
        <v>88</v>
      </c>
      <c r="Z38" s="264">
        <v>5</v>
      </c>
      <c r="AA38" s="265" t="s">
        <v>291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">
      <c r="A39" t="s">
        <v>206</v>
      </c>
      <c r="B39" s="524">
        <v>5</v>
      </c>
      <c r="C39" s="525" t="s">
        <v>6298</v>
      </c>
      <c r="D39" s="526">
        <v>42</v>
      </c>
      <c r="E39" s="438">
        <v>3</v>
      </c>
      <c r="F39" s="439" t="s">
        <v>5561</v>
      </c>
      <c r="G39" s="440">
        <v>61</v>
      </c>
      <c r="H39" s="468">
        <v>5</v>
      </c>
      <c r="I39" s="468" t="s">
        <v>4250</v>
      </c>
      <c r="J39" s="469">
        <v>76</v>
      </c>
      <c r="K39" s="438">
        <v>6</v>
      </c>
      <c r="L39" s="439" t="s">
        <v>4060</v>
      </c>
      <c r="M39" s="440">
        <v>164</v>
      </c>
      <c r="N39" s="264">
        <v>4</v>
      </c>
      <c r="O39" s="265" t="s">
        <v>3279</v>
      </c>
      <c r="P39" s="265">
        <v>153</v>
      </c>
      <c r="Q39" s="141">
        <v>8</v>
      </c>
      <c r="R39" s="142" t="s">
        <v>2533</v>
      </c>
      <c r="S39" s="143">
        <v>144</v>
      </c>
      <c r="T39" s="131">
        <v>5</v>
      </c>
      <c r="U39" s="278" t="s">
        <v>1786</v>
      </c>
      <c r="V39" s="132">
        <v>97</v>
      </c>
      <c r="W39" s="306">
        <v>6</v>
      </c>
      <c r="X39" s="307" t="s">
        <v>1027</v>
      </c>
      <c r="Y39" s="308">
        <v>73</v>
      </c>
      <c r="Z39" s="264">
        <v>8</v>
      </c>
      <c r="AA39" s="265" t="s">
        <v>292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">
      <c r="A40" t="s">
        <v>207</v>
      </c>
      <c r="B40" s="524">
        <v>1</v>
      </c>
      <c r="C40" s="525" t="s">
        <v>5372</v>
      </c>
      <c r="D40" s="526">
        <v>168</v>
      </c>
      <c r="E40" s="438">
        <v>9</v>
      </c>
      <c r="F40" s="439" t="s">
        <v>5562</v>
      </c>
      <c r="G40" s="440">
        <v>31</v>
      </c>
      <c r="H40" s="468">
        <v>4</v>
      </c>
      <c r="I40" s="468" t="s">
        <v>1866</v>
      </c>
      <c r="J40" s="469">
        <v>89</v>
      </c>
      <c r="K40" s="438">
        <v>3</v>
      </c>
      <c r="L40" s="439" t="s">
        <v>4061</v>
      </c>
      <c r="M40" s="440">
        <v>165</v>
      </c>
      <c r="N40" s="264">
        <v>6</v>
      </c>
      <c r="O40" s="265" t="s">
        <v>3280</v>
      </c>
      <c r="P40" s="265">
        <v>76</v>
      </c>
      <c r="Q40" s="141">
        <v>2</v>
      </c>
      <c r="R40" s="142" t="s">
        <v>2534</v>
      </c>
      <c r="S40" s="143">
        <v>107</v>
      </c>
      <c r="T40" s="131">
        <v>3</v>
      </c>
      <c r="U40" s="278" t="s">
        <v>1787</v>
      </c>
      <c r="V40" s="132">
        <v>185</v>
      </c>
      <c r="W40" s="306">
        <v>5</v>
      </c>
      <c r="X40" s="307" t="s">
        <v>1028</v>
      </c>
      <c r="Y40" s="308">
        <v>135</v>
      </c>
      <c r="Z40" s="264">
        <v>9</v>
      </c>
      <c r="AA40" s="265" t="s">
        <v>293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">
      <c r="A41" t="s">
        <v>208</v>
      </c>
      <c r="B41" s="524">
        <v>3</v>
      </c>
      <c r="C41" s="525" t="s">
        <v>6299</v>
      </c>
      <c r="D41" s="526">
        <v>10</v>
      </c>
      <c r="E41" s="438">
        <v>0</v>
      </c>
      <c r="F41" s="439" t="s">
        <v>270</v>
      </c>
      <c r="G41" s="440">
        <v>0</v>
      </c>
      <c r="H41" s="468">
        <v>2</v>
      </c>
      <c r="I41" s="468" t="s">
        <v>4825</v>
      </c>
      <c r="J41" s="469">
        <v>58</v>
      </c>
      <c r="K41" s="438">
        <v>1</v>
      </c>
      <c r="L41" s="439" t="s">
        <v>4062</v>
      </c>
      <c r="M41" s="440">
        <v>7</v>
      </c>
      <c r="N41" s="264">
        <v>2</v>
      </c>
      <c r="O41" s="265" t="s">
        <v>3281</v>
      </c>
      <c r="P41" s="265">
        <v>74</v>
      </c>
      <c r="Q41" s="141">
        <v>0</v>
      </c>
      <c r="R41" s="142" t="s">
        <v>270</v>
      </c>
      <c r="S41" s="143">
        <v>0</v>
      </c>
      <c r="T41" s="131">
        <v>1</v>
      </c>
      <c r="U41" s="278" t="s">
        <v>1788</v>
      </c>
      <c r="V41" s="132">
        <v>66</v>
      </c>
      <c r="W41" s="306">
        <v>1</v>
      </c>
      <c r="X41" s="307" t="s">
        <v>1029</v>
      </c>
      <c r="Y41" s="308">
        <v>170</v>
      </c>
      <c r="Z41" s="264">
        <v>1</v>
      </c>
      <c r="AA41" s="265" t="s">
        <v>294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">
      <c r="A42" t="s">
        <v>209</v>
      </c>
      <c r="B42" s="524">
        <v>1</v>
      </c>
      <c r="C42" s="525" t="s">
        <v>6300</v>
      </c>
      <c r="D42" s="526">
        <v>25</v>
      </c>
      <c r="E42" s="438">
        <v>3</v>
      </c>
      <c r="F42" s="439" t="s">
        <v>4801</v>
      </c>
      <c r="G42" s="440">
        <v>8</v>
      </c>
      <c r="H42" s="468">
        <v>3</v>
      </c>
      <c r="I42" s="468" t="s">
        <v>4826</v>
      </c>
      <c r="J42" s="469">
        <v>90</v>
      </c>
      <c r="K42" s="438">
        <v>5</v>
      </c>
      <c r="L42" s="439" t="s">
        <v>4063</v>
      </c>
      <c r="M42" s="440">
        <v>89</v>
      </c>
      <c r="N42" s="264">
        <v>5</v>
      </c>
      <c r="O42" s="265" t="s">
        <v>2227</v>
      </c>
      <c r="P42" s="265">
        <v>90</v>
      </c>
      <c r="Q42" s="141">
        <v>3</v>
      </c>
      <c r="R42" s="142" t="s">
        <v>2535</v>
      </c>
      <c r="S42" s="143">
        <v>134</v>
      </c>
      <c r="T42" s="131">
        <v>2</v>
      </c>
      <c r="U42" s="278" t="s">
        <v>1789</v>
      </c>
      <c r="V42" s="132">
        <v>160</v>
      </c>
      <c r="W42" s="306">
        <v>4</v>
      </c>
      <c r="X42" s="307" t="s">
        <v>1030</v>
      </c>
      <c r="Y42" s="308">
        <v>123</v>
      </c>
      <c r="Z42" s="264">
        <v>3</v>
      </c>
      <c r="AA42" s="265" t="s">
        <v>295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">
      <c r="A43" t="s">
        <v>210</v>
      </c>
      <c r="B43" s="524">
        <v>19</v>
      </c>
      <c r="C43" s="525" t="s">
        <v>6301</v>
      </c>
      <c r="D43" s="526">
        <v>25</v>
      </c>
      <c r="E43" s="438">
        <v>44</v>
      </c>
      <c r="F43" s="439" t="s">
        <v>5563</v>
      </c>
      <c r="G43" s="440">
        <v>23</v>
      </c>
      <c r="H43" s="468">
        <v>52</v>
      </c>
      <c r="I43" s="468" t="s">
        <v>4827</v>
      </c>
      <c r="J43" s="469">
        <v>36</v>
      </c>
      <c r="K43" s="438">
        <v>32</v>
      </c>
      <c r="L43" s="439" t="s">
        <v>4064</v>
      </c>
      <c r="M43" s="440">
        <v>82</v>
      </c>
      <c r="N43" s="264">
        <v>41</v>
      </c>
      <c r="O43" s="265" t="s">
        <v>3282</v>
      </c>
      <c r="P43" s="265">
        <v>54</v>
      </c>
      <c r="Q43" s="141">
        <v>32</v>
      </c>
      <c r="R43" s="142" t="s">
        <v>2536</v>
      </c>
      <c r="S43" s="143">
        <v>61</v>
      </c>
      <c r="T43" s="131">
        <v>41</v>
      </c>
      <c r="U43" s="278" t="s">
        <v>1790</v>
      </c>
      <c r="V43" s="132">
        <v>58</v>
      </c>
      <c r="W43" s="306">
        <v>41</v>
      </c>
      <c r="X43" s="307" t="s">
        <v>1031</v>
      </c>
      <c r="Y43" s="308">
        <v>193</v>
      </c>
      <c r="Z43" s="264">
        <v>39</v>
      </c>
      <c r="AA43" s="265" t="s">
        <v>296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">
      <c r="A44" t="s">
        <v>155</v>
      </c>
      <c r="B44" s="524">
        <v>2</v>
      </c>
      <c r="C44" s="525" t="s">
        <v>2183</v>
      </c>
      <c r="D44" s="526">
        <v>34</v>
      </c>
      <c r="E44" s="438">
        <v>2</v>
      </c>
      <c r="F44" s="439" t="s">
        <v>2530</v>
      </c>
      <c r="G44" s="440">
        <v>98</v>
      </c>
      <c r="H44" s="468">
        <v>3</v>
      </c>
      <c r="I44" s="468" t="s">
        <v>4828</v>
      </c>
      <c r="J44" s="469">
        <v>5</v>
      </c>
      <c r="K44" s="438">
        <v>1</v>
      </c>
      <c r="L44" s="439" t="s">
        <v>4065</v>
      </c>
      <c r="M44" s="440">
        <v>1</v>
      </c>
      <c r="N44" s="264">
        <v>0</v>
      </c>
      <c r="O44" s="265" t="s">
        <v>270</v>
      </c>
      <c r="P44" s="265">
        <v>0</v>
      </c>
      <c r="Q44" s="141">
        <v>1</v>
      </c>
      <c r="R44" s="142" t="s">
        <v>2537</v>
      </c>
      <c r="S44" s="143">
        <v>44</v>
      </c>
      <c r="T44" s="131">
        <v>0</v>
      </c>
      <c r="U44" s="278" t="s">
        <v>270</v>
      </c>
      <c r="V44" s="132">
        <v>0</v>
      </c>
      <c r="W44" s="306">
        <v>2</v>
      </c>
      <c r="X44" s="307" t="s">
        <v>1032</v>
      </c>
      <c r="Y44" s="308">
        <v>226</v>
      </c>
      <c r="Z44" s="264">
        <v>0</v>
      </c>
      <c r="AA44" s="265" t="s">
        <v>270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x14ac:dyDescent="0.2">
      <c r="B45" s="527"/>
      <c r="C45" s="22"/>
      <c r="D45" s="513"/>
      <c r="E45" s="486"/>
      <c r="F45" s="456"/>
      <c r="G45" s="457"/>
      <c r="J45" s="415"/>
      <c r="K45" s="444"/>
      <c r="L45" s="445"/>
      <c r="M45" s="446"/>
      <c r="N45" s="259"/>
      <c r="O45" s="23"/>
      <c r="P45" s="415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">
      <c r="A47" s="19">
        <f ca="1">TODAY()</f>
        <v>45363</v>
      </c>
      <c r="B47" s="390">
        <v>2023</v>
      </c>
      <c r="C47" s="4"/>
      <c r="D47" s="391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">
      <c r="A48"/>
      <c r="B48" s="390" t="s">
        <v>262</v>
      </c>
      <c r="C48" s="4" t="s">
        <v>263</v>
      </c>
      <c r="D48" s="391" t="s">
        <v>264</v>
      </c>
      <c r="E48" s="410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">
      <c r="A49" s="50" t="s">
        <v>241</v>
      </c>
      <c r="B49" s="521">
        <v>124</v>
      </c>
      <c r="C49" s="522" t="s">
        <v>6287</v>
      </c>
      <c r="D49" s="523">
        <v>32</v>
      </c>
      <c r="E49" s="312">
        <v>174</v>
      </c>
      <c r="F49" s="460" t="s">
        <v>5577</v>
      </c>
      <c r="G49" s="461">
        <v>29</v>
      </c>
      <c r="H49" s="272">
        <v>145</v>
      </c>
      <c r="I49" s="475" t="s">
        <v>4816</v>
      </c>
      <c r="J49" s="476">
        <v>29</v>
      </c>
      <c r="K49" s="312">
        <v>150</v>
      </c>
      <c r="L49" s="460" t="s">
        <v>4083</v>
      </c>
      <c r="M49" s="461">
        <v>76</v>
      </c>
      <c r="N49" s="271">
        <v>166</v>
      </c>
      <c r="O49" s="272" t="s">
        <v>3300</v>
      </c>
      <c r="P49" s="273">
        <v>64</v>
      </c>
      <c r="Q49" s="219">
        <v>150</v>
      </c>
      <c r="R49" s="220" t="s">
        <v>2554</v>
      </c>
      <c r="S49" s="221">
        <v>83</v>
      </c>
      <c r="T49" s="247">
        <v>154</v>
      </c>
      <c r="U49" s="300" t="s">
        <v>1810</v>
      </c>
      <c r="V49" s="248">
        <v>123</v>
      </c>
      <c r="W49" s="312">
        <v>163</v>
      </c>
      <c r="X49" s="313" t="s">
        <v>1058</v>
      </c>
      <c r="Y49" s="314">
        <v>114</v>
      </c>
      <c r="Z49" s="271">
        <v>152</v>
      </c>
      <c r="AA49" s="272" t="s">
        <v>317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">
      <c r="A50" t="s">
        <v>214</v>
      </c>
      <c r="B50" s="524">
        <v>1</v>
      </c>
      <c r="C50" s="525" t="s">
        <v>6278</v>
      </c>
      <c r="D50" s="526">
        <v>4</v>
      </c>
      <c r="E50" s="306">
        <v>1</v>
      </c>
      <c r="F50" s="439" t="s">
        <v>5372</v>
      </c>
      <c r="G50" s="440">
        <v>4</v>
      </c>
      <c r="H50" s="265">
        <v>3</v>
      </c>
      <c r="I50" s="468" t="s">
        <v>4802</v>
      </c>
      <c r="J50" s="469">
        <v>9</v>
      </c>
      <c r="K50" s="306">
        <v>2</v>
      </c>
      <c r="L50" s="439" t="s">
        <v>4067</v>
      </c>
      <c r="M50" s="440">
        <v>5</v>
      </c>
      <c r="N50" s="264">
        <v>3</v>
      </c>
      <c r="O50" s="265" t="s">
        <v>3284</v>
      </c>
      <c r="P50" s="265">
        <v>39</v>
      </c>
      <c r="Q50" s="141">
        <v>2</v>
      </c>
      <c r="R50" s="142" t="s">
        <v>2539</v>
      </c>
      <c r="S50" s="143">
        <v>70</v>
      </c>
      <c r="T50" s="131">
        <v>2</v>
      </c>
      <c r="U50" s="278" t="s">
        <v>1792</v>
      </c>
      <c r="V50" s="132">
        <v>133</v>
      </c>
      <c r="W50" s="306">
        <v>1</v>
      </c>
      <c r="X50" s="307" t="s">
        <v>1034</v>
      </c>
      <c r="Y50" s="308">
        <v>83</v>
      </c>
      <c r="Z50" s="264">
        <v>2</v>
      </c>
      <c r="AA50" s="265" t="s">
        <v>298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">
      <c r="A51" t="s">
        <v>215</v>
      </c>
      <c r="B51" s="524">
        <v>1</v>
      </c>
      <c r="C51" s="525" t="s">
        <v>6279</v>
      </c>
      <c r="D51" s="526">
        <v>129</v>
      </c>
      <c r="E51" s="438">
        <v>0</v>
      </c>
      <c r="F51" s="439" t="s">
        <v>270</v>
      </c>
      <c r="G51" s="440">
        <v>0</v>
      </c>
      <c r="H51" s="468">
        <v>1</v>
      </c>
      <c r="I51" s="468" t="s">
        <v>4803</v>
      </c>
      <c r="J51" s="469">
        <v>124</v>
      </c>
      <c r="K51" s="438">
        <v>0</v>
      </c>
      <c r="L51" s="439" t="s">
        <v>270</v>
      </c>
      <c r="M51" s="440">
        <v>0</v>
      </c>
      <c r="N51" s="264">
        <v>2</v>
      </c>
      <c r="O51" s="265" t="s">
        <v>3285</v>
      </c>
      <c r="P51" s="265">
        <v>26</v>
      </c>
      <c r="Q51" s="141">
        <v>0</v>
      </c>
      <c r="R51" s="142" t="s">
        <v>270</v>
      </c>
      <c r="S51" s="143">
        <v>0</v>
      </c>
      <c r="T51" s="131">
        <v>0</v>
      </c>
      <c r="U51" s="278" t="s">
        <v>270</v>
      </c>
      <c r="V51" s="132">
        <v>0</v>
      </c>
      <c r="W51" s="306">
        <v>0</v>
      </c>
      <c r="X51" s="307" t="s">
        <v>270</v>
      </c>
      <c r="Y51" s="308">
        <v>0</v>
      </c>
      <c r="Z51" s="264">
        <v>0</v>
      </c>
      <c r="AA51" s="265" t="s">
        <v>270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">
      <c r="A52" t="s">
        <v>232</v>
      </c>
      <c r="B52" s="524">
        <v>4</v>
      </c>
      <c r="C52" s="525" t="s">
        <v>6280</v>
      </c>
      <c r="D52" s="526">
        <v>19</v>
      </c>
      <c r="E52" s="438">
        <v>6</v>
      </c>
      <c r="F52" s="439" t="s">
        <v>5565</v>
      </c>
      <c r="G52" s="440">
        <v>51</v>
      </c>
      <c r="H52" s="468">
        <v>3</v>
      </c>
      <c r="I52" s="468" t="s">
        <v>4804</v>
      </c>
      <c r="J52" s="469">
        <v>6</v>
      </c>
      <c r="K52" s="438">
        <v>6</v>
      </c>
      <c r="L52" s="439" t="s">
        <v>4068</v>
      </c>
      <c r="M52" s="440">
        <v>120</v>
      </c>
      <c r="N52" s="264">
        <v>6</v>
      </c>
      <c r="O52" s="265" t="s">
        <v>3286</v>
      </c>
      <c r="P52" s="265">
        <v>105</v>
      </c>
      <c r="Q52" s="141">
        <v>1</v>
      </c>
      <c r="R52" s="142" t="s">
        <v>368</v>
      </c>
      <c r="S52" s="143">
        <v>1</v>
      </c>
      <c r="T52" s="131">
        <v>5</v>
      </c>
      <c r="U52" s="278" t="s">
        <v>1793</v>
      </c>
      <c r="V52" s="132">
        <v>156</v>
      </c>
      <c r="W52" s="306">
        <v>6</v>
      </c>
      <c r="X52" s="307" t="s">
        <v>1035</v>
      </c>
      <c r="Y52" s="308">
        <v>85</v>
      </c>
      <c r="Z52" s="264">
        <v>4</v>
      </c>
      <c r="AA52" s="265" t="s">
        <v>299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0</v>
      </c>
      <c r="F53" s="439" t="s">
        <v>270</v>
      </c>
      <c r="G53" s="440">
        <v>0</v>
      </c>
      <c r="H53" s="468">
        <v>0</v>
      </c>
      <c r="I53" s="468" t="s">
        <v>270</v>
      </c>
      <c r="J53" s="469">
        <v>0</v>
      </c>
      <c r="K53" s="438">
        <v>0</v>
      </c>
      <c r="L53" s="439" t="s">
        <v>270</v>
      </c>
      <c r="M53" s="440">
        <v>0</v>
      </c>
      <c r="N53" s="264">
        <v>1</v>
      </c>
      <c r="O53" s="265" t="s">
        <v>3287</v>
      </c>
      <c r="P53" s="265">
        <v>6</v>
      </c>
      <c r="Q53" s="141">
        <v>0</v>
      </c>
      <c r="R53" s="142" t="s">
        <v>270</v>
      </c>
      <c r="S53" s="143">
        <v>0</v>
      </c>
      <c r="T53" s="131">
        <v>0</v>
      </c>
      <c r="U53" s="278" t="s">
        <v>270</v>
      </c>
      <c r="V53" s="132">
        <v>0</v>
      </c>
      <c r="W53" s="306">
        <v>0</v>
      </c>
      <c r="X53" s="307" t="s">
        <v>270</v>
      </c>
      <c r="Y53" s="308">
        <v>0</v>
      </c>
      <c r="Z53" s="264">
        <v>1</v>
      </c>
      <c r="AA53" s="265" t="s">
        <v>300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468">
        <v>0</v>
      </c>
      <c r="I54" s="468" t="s">
        <v>270</v>
      </c>
      <c r="J54" s="469">
        <v>0</v>
      </c>
      <c r="K54" s="438">
        <v>0</v>
      </c>
      <c r="L54" s="439" t="s">
        <v>270</v>
      </c>
      <c r="M54" s="440">
        <v>0</v>
      </c>
      <c r="N54" s="264">
        <v>1</v>
      </c>
      <c r="O54" s="265" t="s">
        <v>3288</v>
      </c>
      <c r="P54" s="265">
        <v>135</v>
      </c>
      <c r="Q54" s="141">
        <v>0</v>
      </c>
      <c r="R54" s="142" t="s">
        <v>270</v>
      </c>
      <c r="S54" s="143">
        <v>0</v>
      </c>
      <c r="T54" s="131">
        <v>1</v>
      </c>
      <c r="U54" s="278" t="s">
        <v>1794</v>
      </c>
      <c r="V54" s="132">
        <v>163</v>
      </c>
      <c r="W54" s="306">
        <v>1</v>
      </c>
      <c r="X54" s="307" t="s">
        <v>1036</v>
      </c>
      <c r="Y54" s="308">
        <v>112</v>
      </c>
      <c r="Z54" s="264">
        <v>0</v>
      </c>
      <c r="AA54" s="265" t="s">
        <v>270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">
      <c r="A55" t="s">
        <v>233</v>
      </c>
      <c r="B55" s="524">
        <v>0</v>
      </c>
      <c r="C55" s="525" t="s">
        <v>270</v>
      </c>
      <c r="D55" s="526">
        <v>0</v>
      </c>
      <c r="E55" s="438">
        <v>4</v>
      </c>
      <c r="F55" s="439" t="s">
        <v>2624</v>
      </c>
      <c r="G55" s="440">
        <v>12</v>
      </c>
      <c r="H55" s="468">
        <v>0</v>
      </c>
      <c r="I55" s="468" t="s">
        <v>270</v>
      </c>
      <c r="J55" s="469">
        <v>0</v>
      </c>
      <c r="K55" s="438">
        <v>1</v>
      </c>
      <c r="L55" s="439" t="s">
        <v>4069</v>
      </c>
      <c r="M55" s="440">
        <v>135</v>
      </c>
      <c r="N55" s="264">
        <v>3</v>
      </c>
      <c r="O55" s="265" t="s">
        <v>3289</v>
      </c>
      <c r="P55" s="265">
        <v>71</v>
      </c>
      <c r="Q55" s="141">
        <v>3</v>
      </c>
      <c r="R55" s="142" t="s">
        <v>2540</v>
      </c>
      <c r="S55" s="143">
        <v>68</v>
      </c>
      <c r="T55" s="131">
        <v>1</v>
      </c>
      <c r="U55" s="278" t="s">
        <v>1795</v>
      </c>
      <c r="V55" s="132">
        <v>54</v>
      </c>
      <c r="W55" s="306">
        <v>4</v>
      </c>
      <c r="X55" s="307" t="s">
        <v>1037</v>
      </c>
      <c r="Y55" s="308">
        <v>92</v>
      </c>
      <c r="Z55" s="264">
        <v>1</v>
      </c>
      <c r="AA55" s="265" t="s">
        <v>301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468">
        <v>1</v>
      </c>
      <c r="I56" s="468" t="s">
        <v>4805</v>
      </c>
      <c r="J56" s="469">
        <v>4</v>
      </c>
      <c r="K56" s="438">
        <v>0</v>
      </c>
      <c r="L56" s="439" t="s">
        <v>270</v>
      </c>
      <c r="M56" s="440">
        <v>0</v>
      </c>
      <c r="N56" s="264">
        <v>1</v>
      </c>
      <c r="O56" s="265" t="s">
        <v>664</v>
      </c>
      <c r="P56" s="265">
        <v>166</v>
      </c>
      <c r="Q56" s="141">
        <v>2</v>
      </c>
      <c r="R56" s="142" t="s">
        <v>2541</v>
      </c>
      <c r="S56" s="143">
        <v>5</v>
      </c>
      <c r="T56" s="131">
        <v>0</v>
      </c>
      <c r="U56" s="278" t="s">
        <v>270</v>
      </c>
      <c r="V56" s="132">
        <v>0</v>
      </c>
      <c r="W56" s="306">
        <v>1</v>
      </c>
      <c r="X56" s="307" t="s">
        <v>1038</v>
      </c>
      <c r="Y56" s="308">
        <v>113</v>
      </c>
      <c r="Z56" s="264">
        <v>2</v>
      </c>
      <c r="AA56" s="265" t="s">
        <v>302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">
      <c r="A57" t="s">
        <v>219</v>
      </c>
      <c r="B57" s="524">
        <v>1</v>
      </c>
      <c r="C57" s="525" t="s">
        <v>3111</v>
      </c>
      <c r="D57" s="526">
        <v>7</v>
      </c>
      <c r="E57" s="438">
        <v>1</v>
      </c>
      <c r="F57" s="439" t="s">
        <v>5566</v>
      </c>
      <c r="G57" s="440">
        <v>58</v>
      </c>
      <c r="H57" s="468">
        <v>0</v>
      </c>
      <c r="I57" s="468" t="s">
        <v>270</v>
      </c>
      <c r="J57" s="469">
        <v>0</v>
      </c>
      <c r="K57" s="438">
        <v>0</v>
      </c>
      <c r="L57" s="439" t="s">
        <v>270</v>
      </c>
      <c r="M57" s="440">
        <v>0</v>
      </c>
      <c r="N57" s="264">
        <v>0</v>
      </c>
      <c r="O57" s="265" t="s">
        <v>270</v>
      </c>
      <c r="P57" s="265">
        <v>0</v>
      </c>
      <c r="Q57" s="141">
        <v>0</v>
      </c>
      <c r="R57" s="142" t="s">
        <v>270</v>
      </c>
      <c r="S57" s="143">
        <v>0</v>
      </c>
      <c r="T57" s="131">
        <v>1</v>
      </c>
      <c r="U57" s="278" t="s">
        <v>1796</v>
      </c>
      <c r="V57" s="132">
        <v>39</v>
      </c>
      <c r="W57" s="306">
        <v>1</v>
      </c>
      <c r="X57" s="307" t="s">
        <v>1039</v>
      </c>
      <c r="Y57" s="308">
        <v>70</v>
      </c>
      <c r="Z57" s="264">
        <v>2</v>
      </c>
      <c r="AA57" s="265" t="s">
        <v>303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468">
        <v>0</v>
      </c>
      <c r="I58" s="468" t="s">
        <v>270</v>
      </c>
      <c r="J58" s="469">
        <v>0</v>
      </c>
      <c r="K58" s="438">
        <v>1</v>
      </c>
      <c r="L58" s="439" t="s">
        <v>4070</v>
      </c>
      <c r="M58" s="440">
        <v>98</v>
      </c>
      <c r="N58" s="264">
        <v>0</v>
      </c>
      <c r="O58" s="265" t="s">
        <v>270</v>
      </c>
      <c r="P58" s="265">
        <v>0</v>
      </c>
      <c r="Q58" s="141">
        <v>0</v>
      </c>
      <c r="R58" s="142" t="s">
        <v>270</v>
      </c>
      <c r="S58" s="143">
        <v>0</v>
      </c>
      <c r="T58" s="131">
        <v>2</v>
      </c>
      <c r="U58" s="278" t="s">
        <v>1797</v>
      </c>
      <c r="V58" s="132">
        <v>17</v>
      </c>
      <c r="W58" s="306">
        <v>1</v>
      </c>
      <c r="X58" s="307" t="s">
        <v>1040</v>
      </c>
      <c r="Y58" s="308">
        <v>42</v>
      </c>
      <c r="Z58" s="264">
        <v>0</v>
      </c>
      <c r="AA58" s="265" t="s">
        <v>270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">
      <c r="A59" t="s">
        <v>240</v>
      </c>
      <c r="B59" s="524">
        <v>4</v>
      </c>
      <c r="C59" s="525" t="s">
        <v>6281</v>
      </c>
      <c r="D59" s="526">
        <v>18</v>
      </c>
      <c r="E59" s="438">
        <v>5</v>
      </c>
      <c r="F59" s="439" t="s">
        <v>5567</v>
      </c>
      <c r="G59" s="440">
        <v>12</v>
      </c>
      <c r="H59" s="468">
        <v>7</v>
      </c>
      <c r="I59" s="468" t="s">
        <v>4806</v>
      </c>
      <c r="J59" s="469">
        <v>32</v>
      </c>
      <c r="K59" s="438">
        <v>6</v>
      </c>
      <c r="L59" s="439" t="s">
        <v>4071</v>
      </c>
      <c r="M59" s="440">
        <v>56</v>
      </c>
      <c r="N59" s="264">
        <v>8</v>
      </c>
      <c r="O59" s="265" t="s">
        <v>3290</v>
      </c>
      <c r="P59" s="265">
        <v>52</v>
      </c>
      <c r="Q59" s="141">
        <v>2</v>
      </c>
      <c r="R59" s="142" t="s">
        <v>2542</v>
      </c>
      <c r="S59" s="143">
        <v>30</v>
      </c>
      <c r="T59" s="131">
        <v>10</v>
      </c>
      <c r="U59" s="278" t="s">
        <v>1798</v>
      </c>
      <c r="V59" s="132">
        <v>93</v>
      </c>
      <c r="W59" s="306">
        <v>10</v>
      </c>
      <c r="X59" s="307" t="s">
        <v>1041</v>
      </c>
      <c r="Y59" s="308">
        <v>134</v>
      </c>
      <c r="Z59" s="264">
        <v>2</v>
      </c>
      <c r="AA59" s="265" t="s">
        <v>304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">
      <c r="A60" t="s">
        <v>220</v>
      </c>
      <c r="B60" s="524">
        <v>0</v>
      </c>
      <c r="C60" s="525" t="s">
        <v>270</v>
      </c>
      <c r="D60" s="526">
        <v>0</v>
      </c>
      <c r="E60" s="438">
        <v>2</v>
      </c>
      <c r="F60" s="439" t="s">
        <v>5568</v>
      </c>
      <c r="G60" s="440">
        <v>52</v>
      </c>
      <c r="H60" s="468">
        <v>5</v>
      </c>
      <c r="I60" s="468" t="s">
        <v>4807</v>
      </c>
      <c r="J60" s="469">
        <v>38</v>
      </c>
      <c r="K60" s="438">
        <v>2</v>
      </c>
      <c r="L60" s="439" t="s">
        <v>4072</v>
      </c>
      <c r="M60" s="440">
        <v>162</v>
      </c>
      <c r="N60" s="264">
        <v>3</v>
      </c>
      <c r="O60" s="265" t="s">
        <v>3291</v>
      </c>
      <c r="P60" s="265">
        <v>63</v>
      </c>
      <c r="Q60" s="141">
        <v>1</v>
      </c>
      <c r="R60" s="142" t="s">
        <v>2543</v>
      </c>
      <c r="S60" s="143">
        <v>7</v>
      </c>
      <c r="T60" s="131">
        <v>3</v>
      </c>
      <c r="U60" s="278" t="s">
        <v>1799</v>
      </c>
      <c r="V60" s="132">
        <v>100</v>
      </c>
      <c r="W60" s="306">
        <v>5</v>
      </c>
      <c r="X60" s="307" t="s">
        <v>1042</v>
      </c>
      <c r="Y60" s="308">
        <v>94</v>
      </c>
      <c r="Z60" s="264">
        <v>0</v>
      </c>
      <c r="AA60" s="265" t="s">
        <v>270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">
      <c r="A61" t="s">
        <v>221</v>
      </c>
      <c r="B61" s="524">
        <v>1</v>
      </c>
      <c r="C61" s="525" t="s">
        <v>6276</v>
      </c>
      <c r="D61" s="526">
        <v>31</v>
      </c>
      <c r="E61" s="438">
        <v>3</v>
      </c>
      <c r="F61" s="439" t="s">
        <v>5569</v>
      </c>
      <c r="G61" s="440">
        <v>0</v>
      </c>
      <c r="H61" s="468">
        <v>1</v>
      </c>
      <c r="I61" s="468" t="s">
        <v>4808</v>
      </c>
      <c r="J61" s="469">
        <v>111</v>
      </c>
      <c r="K61" s="438">
        <v>1</v>
      </c>
      <c r="L61" s="439" t="s">
        <v>4073</v>
      </c>
      <c r="M61" s="440">
        <v>148</v>
      </c>
      <c r="N61" s="264">
        <v>0</v>
      </c>
      <c r="O61" s="265" t="s">
        <v>270</v>
      </c>
      <c r="P61" s="265">
        <v>0</v>
      </c>
      <c r="Q61" s="141">
        <v>1</v>
      </c>
      <c r="R61" s="142" t="s">
        <v>306</v>
      </c>
      <c r="S61" s="143">
        <v>1</v>
      </c>
      <c r="T61" s="131">
        <v>2</v>
      </c>
      <c r="U61" s="278" t="s">
        <v>1800</v>
      </c>
      <c r="V61" s="132">
        <v>90</v>
      </c>
      <c r="W61" s="306">
        <v>3</v>
      </c>
      <c r="X61" s="307" t="s">
        <v>1043</v>
      </c>
      <c r="Y61" s="308">
        <v>64</v>
      </c>
      <c r="Z61" s="264">
        <v>0</v>
      </c>
      <c r="AA61" s="265" t="s">
        <v>270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">
      <c r="A62" t="s">
        <v>222</v>
      </c>
      <c r="B62" s="524">
        <v>63</v>
      </c>
      <c r="C62" s="525" t="s">
        <v>6282</v>
      </c>
      <c r="D62" s="526">
        <v>25</v>
      </c>
      <c r="E62" s="438">
        <v>86</v>
      </c>
      <c r="F62" s="439" t="s">
        <v>5570</v>
      </c>
      <c r="G62" s="440">
        <v>24</v>
      </c>
      <c r="H62" s="468">
        <v>72</v>
      </c>
      <c r="I62" s="468" t="s">
        <v>4809</v>
      </c>
      <c r="J62" s="469">
        <v>31</v>
      </c>
      <c r="K62" s="438">
        <v>84</v>
      </c>
      <c r="L62" s="439" t="s">
        <v>4074</v>
      </c>
      <c r="M62" s="440">
        <v>74</v>
      </c>
      <c r="N62" s="264">
        <v>86</v>
      </c>
      <c r="O62" s="265" t="s">
        <v>3292</v>
      </c>
      <c r="P62" s="265">
        <v>73</v>
      </c>
      <c r="Q62" s="141">
        <v>69</v>
      </c>
      <c r="R62" s="142" t="s">
        <v>2544</v>
      </c>
      <c r="S62" s="143">
        <v>110</v>
      </c>
      <c r="T62" s="131">
        <v>71</v>
      </c>
      <c r="U62" s="278" t="s">
        <v>1801</v>
      </c>
      <c r="V62" s="132">
        <v>139</v>
      </c>
      <c r="W62" s="306">
        <v>76</v>
      </c>
      <c r="X62" s="307" t="s">
        <v>1044</v>
      </c>
      <c r="Y62" s="308">
        <v>115</v>
      </c>
      <c r="Z62" s="264">
        <v>82</v>
      </c>
      <c r="AA62" s="265" t="s">
        <v>305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">
      <c r="A63" t="s">
        <v>223</v>
      </c>
      <c r="B63" s="524">
        <v>2</v>
      </c>
      <c r="C63" s="525" t="s">
        <v>6283</v>
      </c>
      <c r="D63" s="526">
        <v>60</v>
      </c>
      <c r="E63" s="438">
        <v>6</v>
      </c>
      <c r="F63" s="439" t="s">
        <v>5571</v>
      </c>
      <c r="G63" s="440">
        <v>42</v>
      </c>
      <c r="H63" s="468">
        <v>2</v>
      </c>
      <c r="I63" s="468" t="s">
        <v>4810</v>
      </c>
      <c r="J63" s="469">
        <v>7</v>
      </c>
      <c r="K63" s="438">
        <v>1</v>
      </c>
      <c r="L63" s="439" t="s">
        <v>1053</v>
      </c>
      <c r="M63" s="440">
        <v>46</v>
      </c>
      <c r="N63" s="264">
        <v>5</v>
      </c>
      <c r="O63" s="265" t="s">
        <v>3293</v>
      </c>
      <c r="P63" s="265">
        <v>39</v>
      </c>
      <c r="Q63" s="141">
        <v>3</v>
      </c>
      <c r="R63" s="142" t="s">
        <v>2545</v>
      </c>
      <c r="S63" s="143">
        <v>38</v>
      </c>
      <c r="T63" s="131">
        <v>2</v>
      </c>
      <c r="U63" s="278" t="s">
        <v>1802</v>
      </c>
      <c r="V63" s="132">
        <v>134</v>
      </c>
      <c r="W63" s="306">
        <v>1</v>
      </c>
      <c r="X63" s="307" t="s">
        <v>1045</v>
      </c>
      <c r="Y63" s="308">
        <v>142</v>
      </c>
      <c r="Z63" s="264">
        <v>1</v>
      </c>
      <c r="AA63" s="265" t="s">
        <v>306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468">
        <v>0</v>
      </c>
      <c r="I64" s="468" t="s">
        <v>270</v>
      </c>
      <c r="J64" s="469">
        <v>0</v>
      </c>
      <c r="K64" s="438">
        <v>1</v>
      </c>
      <c r="L64" s="439" t="s">
        <v>4075</v>
      </c>
      <c r="M64" s="440">
        <v>258</v>
      </c>
      <c r="N64" s="264">
        <v>0</v>
      </c>
      <c r="O64" s="265" t="s">
        <v>270</v>
      </c>
      <c r="P64" s="265">
        <v>0</v>
      </c>
      <c r="Q64" s="141">
        <v>0</v>
      </c>
      <c r="R64" s="142" t="s">
        <v>270</v>
      </c>
      <c r="S64" s="143">
        <v>0</v>
      </c>
      <c r="T64" s="131">
        <v>0</v>
      </c>
      <c r="U64" s="278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64">
        <v>0</v>
      </c>
      <c r="AA64" s="265" t="s">
        <v>270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">
      <c r="A65" t="s">
        <v>235</v>
      </c>
      <c r="B65" s="524">
        <v>0</v>
      </c>
      <c r="C65" s="525" t="s">
        <v>270</v>
      </c>
      <c r="D65" s="526">
        <v>0</v>
      </c>
      <c r="E65" s="438">
        <v>0</v>
      </c>
      <c r="F65" s="439" t="s">
        <v>270</v>
      </c>
      <c r="G65" s="440">
        <v>0</v>
      </c>
      <c r="H65" s="468">
        <v>0</v>
      </c>
      <c r="I65" s="468" t="s">
        <v>270</v>
      </c>
      <c r="J65" s="469">
        <v>0</v>
      </c>
      <c r="K65" s="438">
        <v>0</v>
      </c>
      <c r="L65" s="439" t="s">
        <v>270</v>
      </c>
      <c r="M65" s="440">
        <v>0</v>
      </c>
      <c r="N65" s="264">
        <v>0</v>
      </c>
      <c r="O65" s="265" t="s">
        <v>270</v>
      </c>
      <c r="P65" s="265">
        <v>0</v>
      </c>
      <c r="Q65" s="141">
        <v>0</v>
      </c>
      <c r="R65" s="142" t="s">
        <v>270</v>
      </c>
      <c r="S65" s="143">
        <v>0</v>
      </c>
      <c r="T65" s="131">
        <v>0</v>
      </c>
      <c r="U65" s="278" t="s">
        <v>270</v>
      </c>
      <c r="V65" s="132">
        <v>0</v>
      </c>
      <c r="W65" s="306">
        <v>1</v>
      </c>
      <c r="X65" s="307" t="s">
        <v>1046</v>
      </c>
      <c r="Y65" s="308">
        <v>113</v>
      </c>
      <c r="Z65" s="264">
        <v>0</v>
      </c>
      <c r="AA65" s="265" t="s">
        <v>270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0</v>
      </c>
      <c r="F66" s="439" t="s">
        <v>270</v>
      </c>
      <c r="G66" s="440">
        <v>0</v>
      </c>
      <c r="H66" s="468">
        <v>2</v>
      </c>
      <c r="I66" s="468" t="s">
        <v>4811</v>
      </c>
      <c r="J66" s="469">
        <v>8</v>
      </c>
      <c r="K66" s="438">
        <v>2</v>
      </c>
      <c r="L66" s="439" t="s">
        <v>4076</v>
      </c>
      <c r="M66" s="440">
        <v>19</v>
      </c>
      <c r="N66" s="264">
        <v>2</v>
      </c>
      <c r="O66" s="265" t="s">
        <v>3294</v>
      </c>
      <c r="P66" s="265">
        <v>17</v>
      </c>
      <c r="Q66" s="141">
        <v>1</v>
      </c>
      <c r="R66" s="142" t="s">
        <v>2546</v>
      </c>
      <c r="S66" s="143">
        <v>1</v>
      </c>
      <c r="T66" s="131">
        <v>1</v>
      </c>
      <c r="U66" s="278" t="s">
        <v>402</v>
      </c>
      <c r="V66" s="132">
        <v>102</v>
      </c>
      <c r="W66" s="306">
        <v>2</v>
      </c>
      <c r="X66" s="307" t="s">
        <v>1047</v>
      </c>
      <c r="Y66" s="308">
        <v>55</v>
      </c>
      <c r="Z66" s="264">
        <v>1</v>
      </c>
      <c r="AA66" s="265" t="s">
        <v>307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">
      <c r="A67" t="s">
        <v>226</v>
      </c>
      <c r="B67" s="524">
        <v>3</v>
      </c>
      <c r="C67" s="525" t="s">
        <v>6275</v>
      </c>
      <c r="D67" s="526">
        <v>63</v>
      </c>
      <c r="E67" s="438">
        <v>5</v>
      </c>
      <c r="F67" s="439" t="s">
        <v>5572</v>
      </c>
      <c r="G67" s="440">
        <v>38</v>
      </c>
      <c r="H67" s="468">
        <v>9</v>
      </c>
      <c r="I67" s="468" t="s">
        <v>4812</v>
      </c>
      <c r="J67" s="469">
        <v>41</v>
      </c>
      <c r="K67" s="438">
        <v>1</v>
      </c>
      <c r="L67" s="439" t="s">
        <v>1422</v>
      </c>
      <c r="M67" s="440">
        <v>549</v>
      </c>
      <c r="N67" s="264">
        <v>3</v>
      </c>
      <c r="O67" s="265" t="s">
        <v>3295</v>
      </c>
      <c r="P67" s="265">
        <v>16</v>
      </c>
      <c r="Q67" s="141">
        <v>6</v>
      </c>
      <c r="R67" s="142" t="s">
        <v>2547</v>
      </c>
      <c r="S67" s="143">
        <v>96</v>
      </c>
      <c r="T67" s="131">
        <v>8</v>
      </c>
      <c r="U67" s="278" t="s">
        <v>487</v>
      </c>
      <c r="V67" s="132">
        <v>106</v>
      </c>
      <c r="W67" s="306">
        <v>5</v>
      </c>
      <c r="X67" s="307" t="s">
        <v>1048</v>
      </c>
      <c r="Y67" s="308">
        <v>100</v>
      </c>
      <c r="Z67" s="264">
        <v>8</v>
      </c>
      <c r="AA67" s="265" t="s">
        <v>308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">
      <c r="A68" t="s">
        <v>227</v>
      </c>
      <c r="B68" s="524">
        <v>3</v>
      </c>
      <c r="C68" s="525" t="s">
        <v>6284</v>
      </c>
      <c r="D68" s="526">
        <v>160</v>
      </c>
      <c r="E68" s="438">
        <v>3</v>
      </c>
      <c r="F68" s="439" t="s">
        <v>5573</v>
      </c>
      <c r="G68" s="440">
        <v>161</v>
      </c>
      <c r="H68" s="468">
        <v>1</v>
      </c>
      <c r="I68" s="468" t="s">
        <v>1858</v>
      </c>
      <c r="J68" s="469">
        <v>3</v>
      </c>
      <c r="K68" s="438">
        <v>3</v>
      </c>
      <c r="L68" s="439" t="s">
        <v>4077</v>
      </c>
      <c r="M68" s="440">
        <v>46</v>
      </c>
      <c r="N68" s="264">
        <v>3</v>
      </c>
      <c r="O68" s="265" t="s">
        <v>3296</v>
      </c>
      <c r="P68" s="265">
        <v>54</v>
      </c>
      <c r="Q68" s="141">
        <v>4</v>
      </c>
      <c r="R68" s="142" t="s">
        <v>2548</v>
      </c>
      <c r="S68" s="143">
        <v>64</v>
      </c>
      <c r="T68" s="131">
        <v>5</v>
      </c>
      <c r="U68" s="278" t="s">
        <v>1803</v>
      </c>
      <c r="V68" s="132">
        <v>45</v>
      </c>
      <c r="W68" s="306">
        <v>1</v>
      </c>
      <c r="X68" s="307" t="s">
        <v>1049</v>
      </c>
      <c r="Y68" s="308">
        <v>102</v>
      </c>
      <c r="Z68" s="264">
        <v>3</v>
      </c>
      <c r="AA68" s="265" t="s">
        <v>309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468">
        <v>0</v>
      </c>
      <c r="I69" s="468" t="s">
        <v>270</v>
      </c>
      <c r="J69" s="469">
        <v>0</v>
      </c>
      <c r="K69" s="438">
        <v>0</v>
      </c>
      <c r="L69" s="439" t="s">
        <v>270</v>
      </c>
      <c r="M69" s="440">
        <v>0</v>
      </c>
      <c r="N69" s="264">
        <v>1</v>
      </c>
      <c r="O69" s="265" t="s">
        <v>664</v>
      </c>
      <c r="P69" s="265">
        <v>10</v>
      </c>
      <c r="Q69" s="141">
        <v>1</v>
      </c>
      <c r="R69" s="142" t="s">
        <v>2549</v>
      </c>
      <c r="S69" s="143">
        <v>81</v>
      </c>
      <c r="T69" s="131">
        <v>3</v>
      </c>
      <c r="U69" s="278" t="s">
        <v>1804</v>
      </c>
      <c r="V69" s="132">
        <v>91</v>
      </c>
      <c r="W69" s="306">
        <v>5</v>
      </c>
      <c r="X69" s="307" t="s">
        <v>1050</v>
      </c>
      <c r="Y69" s="308">
        <v>90</v>
      </c>
      <c r="Z69" s="264">
        <v>1</v>
      </c>
      <c r="AA69" s="265" t="s">
        <v>310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">
      <c r="A70" t="s">
        <v>228</v>
      </c>
      <c r="B70" s="524">
        <v>1</v>
      </c>
      <c r="C70" s="525" t="s">
        <v>6276</v>
      </c>
      <c r="D70" s="526">
        <v>18</v>
      </c>
      <c r="E70" s="438">
        <v>0</v>
      </c>
      <c r="F70" s="439" t="s">
        <v>270</v>
      </c>
      <c r="G70" s="440">
        <v>0</v>
      </c>
      <c r="H70" s="468">
        <v>0</v>
      </c>
      <c r="I70" s="468" t="s">
        <v>270</v>
      </c>
      <c r="J70" s="469">
        <v>0</v>
      </c>
      <c r="K70" s="438">
        <v>0</v>
      </c>
      <c r="L70" s="439" t="s">
        <v>270</v>
      </c>
      <c r="M70" s="440">
        <v>0</v>
      </c>
      <c r="N70" s="264">
        <v>0</v>
      </c>
      <c r="O70" s="265" t="s">
        <v>270</v>
      </c>
      <c r="P70" s="265">
        <v>0</v>
      </c>
      <c r="Q70" s="141">
        <v>1</v>
      </c>
      <c r="R70" s="142" t="s">
        <v>2550</v>
      </c>
      <c r="S70" s="143">
        <v>68</v>
      </c>
      <c r="T70" s="131">
        <v>0</v>
      </c>
      <c r="U70" s="278" t="s">
        <v>270</v>
      </c>
      <c r="V70" s="132">
        <v>0</v>
      </c>
      <c r="W70" s="306">
        <v>1</v>
      </c>
      <c r="X70" s="307" t="s">
        <v>1051</v>
      </c>
      <c r="Y70" s="308">
        <v>104</v>
      </c>
      <c r="Z70" s="264">
        <v>1</v>
      </c>
      <c r="AA70" s="265" t="s">
        <v>311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468">
        <v>0</v>
      </c>
      <c r="I71" s="468" t="s">
        <v>270</v>
      </c>
      <c r="J71" s="469">
        <v>0</v>
      </c>
      <c r="K71" s="438">
        <v>2</v>
      </c>
      <c r="L71" s="439" t="s">
        <v>4078</v>
      </c>
      <c r="M71" s="440">
        <v>44</v>
      </c>
      <c r="N71" s="264">
        <v>1</v>
      </c>
      <c r="O71" s="265" t="s">
        <v>3297</v>
      </c>
      <c r="P71" s="265">
        <v>12</v>
      </c>
      <c r="Q71" s="141">
        <v>1</v>
      </c>
      <c r="R71" s="142" t="s">
        <v>1484</v>
      </c>
      <c r="S71" s="143">
        <v>12</v>
      </c>
      <c r="T71" s="131">
        <v>1</v>
      </c>
      <c r="U71" s="278" t="s">
        <v>1805</v>
      </c>
      <c r="V71" s="132">
        <v>18</v>
      </c>
      <c r="W71" s="306">
        <v>2</v>
      </c>
      <c r="X71" s="307" t="s">
        <v>1052</v>
      </c>
      <c r="Y71" s="308">
        <v>104</v>
      </c>
      <c r="Z71" s="264">
        <v>2</v>
      </c>
      <c r="AA71" s="265" t="s">
        <v>312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">
      <c r="A72" t="s">
        <v>229</v>
      </c>
      <c r="B72" s="524">
        <v>2</v>
      </c>
      <c r="C72" s="525" t="s">
        <v>6277</v>
      </c>
      <c r="D72" s="526">
        <v>59</v>
      </c>
      <c r="E72" s="438">
        <v>1</v>
      </c>
      <c r="F72" s="439" t="s">
        <v>1053</v>
      </c>
      <c r="G72" s="440">
        <v>95</v>
      </c>
      <c r="H72" s="468">
        <v>4</v>
      </c>
      <c r="I72" s="468" t="s">
        <v>4813</v>
      </c>
      <c r="J72" s="469">
        <v>11</v>
      </c>
      <c r="K72" s="438">
        <v>1</v>
      </c>
      <c r="L72" s="439" t="s">
        <v>4079</v>
      </c>
      <c r="M72" s="440">
        <v>244</v>
      </c>
      <c r="N72" s="264">
        <v>5</v>
      </c>
      <c r="O72" s="265" t="s">
        <v>464</v>
      </c>
      <c r="P72" s="265">
        <v>68</v>
      </c>
      <c r="Q72" s="141">
        <v>4</v>
      </c>
      <c r="R72" s="142" t="s">
        <v>2551</v>
      </c>
      <c r="S72" s="143">
        <v>31</v>
      </c>
      <c r="T72" s="131">
        <v>2</v>
      </c>
      <c r="U72" s="278" t="s">
        <v>1806</v>
      </c>
      <c r="V72" s="132">
        <v>105</v>
      </c>
      <c r="W72" s="306">
        <v>2</v>
      </c>
      <c r="X72" s="307" t="s">
        <v>1053</v>
      </c>
      <c r="Y72" s="308">
        <v>201</v>
      </c>
      <c r="Z72" s="264">
        <v>3</v>
      </c>
      <c r="AA72" s="265" t="s">
        <v>313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">
      <c r="A73" t="s">
        <v>230</v>
      </c>
      <c r="B73" s="524">
        <v>1</v>
      </c>
      <c r="C73" s="525" t="s">
        <v>6285</v>
      </c>
      <c r="D73" s="526">
        <v>32</v>
      </c>
      <c r="E73" s="438">
        <v>1</v>
      </c>
      <c r="F73" s="439" t="s">
        <v>4329</v>
      </c>
      <c r="G73" s="440">
        <v>6</v>
      </c>
      <c r="H73" s="468">
        <v>1</v>
      </c>
      <c r="I73" s="468" t="s">
        <v>368</v>
      </c>
      <c r="J73" s="469">
        <v>153</v>
      </c>
      <c r="K73" s="438">
        <v>1</v>
      </c>
      <c r="L73" s="439" t="s">
        <v>3470</v>
      </c>
      <c r="M73" s="440">
        <v>155</v>
      </c>
      <c r="N73" s="264">
        <v>0</v>
      </c>
      <c r="O73" s="265" t="s">
        <v>270</v>
      </c>
      <c r="P73" s="265">
        <v>0</v>
      </c>
      <c r="Q73" s="141">
        <v>0</v>
      </c>
      <c r="R73" s="142" t="s">
        <v>270</v>
      </c>
      <c r="S73" s="143">
        <v>0</v>
      </c>
      <c r="T73" s="131">
        <v>0</v>
      </c>
      <c r="U73" s="278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64">
        <v>1</v>
      </c>
      <c r="AA73" s="265" t="s">
        <v>314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">
      <c r="A74" t="s">
        <v>231</v>
      </c>
      <c r="B74" s="524">
        <v>33</v>
      </c>
      <c r="C74" s="525" t="s">
        <v>6286</v>
      </c>
      <c r="D74" s="526">
        <v>32</v>
      </c>
      <c r="E74" s="438">
        <v>37</v>
      </c>
      <c r="F74" s="439" t="s">
        <v>5574</v>
      </c>
      <c r="G74" s="440">
        <v>32</v>
      </c>
      <c r="H74" s="468">
        <v>29</v>
      </c>
      <c r="I74" s="468" t="s">
        <v>4814</v>
      </c>
      <c r="J74" s="469">
        <v>23</v>
      </c>
      <c r="K74" s="438">
        <v>31</v>
      </c>
      <c r="L74" s="439" t="s">
        <v>4080</v>
      </c>
      <c r="M74" s="440">
        <v>62</v>
      </c>
      <c r="N74" s="264">
        <v>29</v>
      </c>
      <c r="O74" s="265" t="s">
        <v>3298</v>
      </c>
      <c r="P74" s="265">
        <v>52</v>
      </c>
      <c r="Q74" s="141">
        <v>44</v>
      </c>
      <c r="R74" s="142" t="s">
        <v>2552</v>
      </c>
      <c r="S74" s="143">
        <v>68</v>
      </c>
      <c r="T74" s="131">
        <v>30</v>
      </c>
      <c r="U74" s="278" t="s">
        <v>1807</v>
      </c>
      <c r="V74" s="132">
        <v>129</v>
      </c>
      <c r="W74" s="306">
        <v>28</v>
      </c>
      <c r="X74" s="307" t="s">
        <v>1055</v>
      </c>
      <c r="Y74" s="308">
        <v>138</v>
      </c>
      <c r="Z74" s="264">
        <v>33</v>
      </c>
      <c r="AA74" s="265" t="s">
        <v>315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">
      <c r="A75" t="s">
        <v>238</v>
      </c>
      <c r="B75" s="524">
        <v>1</v>
      </c>
      <c r="C75" s="525" t="s">
        <v>368</v>
      </c>
      <c r="D75" s="526">
        <v>74</v>
      </c>
      <c r="E75" s="438">
        <v>2</v>
      </c>
      <c r="F75" s="439" t="s">
        <v>5575</v>
      </c>
      <c r="G75" s="440">
        <v>63</v>
      </c>
      <c r="H75" s="468">
        <v>1</v>
      </c>
      <c r="I75" s="468" t="s">
        <v>300</v>
      </c>
      <c r="J75" s="469">
        <v>4</v>
      </c>
      <c r="K75" s="438">
        <v>2</v>
      </c>
      <c r="L75" s="439" t="s">
        <v>4081</v>
      </c>
      <c r="M75" s="440">
        <v>4</v>
      </c>
      <c r="N75" s="264">
        <v>2</v>
      </c>
      <c r="O75" s="265" t="s">
        <v>3299</v>
      </c>
      <c r="P75" s="265">
        <v>96</v>
      </c>
      <c r="Q75" s="141">
        <v>4</v>
      </c>
      <c r="R75" s="142" t="s">
        <v>2553</v>
      </c>
      <c r="S75" s="143">
        <v>62</v>
      </c>
      <c r="T75" s="131">
        <v>2</v>
      </c>
      <c r="U75" s="278" t="s">
        <v>1808</v>
      </c>
      <c r="V75" s="132">
        <v>251</v>
      </c>
      <c r="W75" s="306">
        <v>1</v>
      </c>
      <c r="X75" s="307" t="s">
        <v>1056</v>
      </c>
      <c r="Y75" s="308">
        <v>238</v>
      </c>
      <c r="Z75" s="264">
        <v>0</v>
      </c>
      <c r="AA75" s="265" t="s">
        <v>270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3</v>
      </c>
      <c r="F76" s="439" t="s">
        <v>5576</v>
      </c>
      <c r="G76" s="440">
        <v>17</v>
      </c>
      <c r="H76" s="468">
        <v>3</v>
      </c>
      <c r="I76" s="468" t="s">
        <v>4815</v>
      </c>
      <c r="J76" s="469">
        <v>7</v>
      </c>
      <c r="K76" s="438">
        <v>2</v>
      </c>
      <c r="L76" s="439" t="s">
        <v>4082</v>
      </c>
      <c r="M76" s="440">
        <v>5</v>
      </c>
      <c r="N76" s="264">
        <v>1</v>
      </c>
      <c r="O76" s="265" t="s">
        <v>2926</v>
      </c>
      <c r="P76" s="265">
        <v>5</v>
      </c>
      <c r="Q76" s="141">
        <v>0</v>
      </c>
      <c r="R76" s="142" t="s">
        <v>270</v>
      </c>
      <c r="S76" s="143">
        <v>0</v>
      </c>
      <c r="T76" s="131">
        <v>2</v>
      </c>
      <c r="U76" s="278" t="s">
        <v>1809</v>
      </c>
      <c r="V76" s="132">
        <v>39</v>
      </c>
      <c r="W76" s="306">
        <v>4</v>
      </c>
      <c r="X76" s="307" t="s">
        <v>1057</v>
      </c>
      <c r="Y76" s="308">
        <v>75</v>
      </c>
      <c r="Z76" s="264">
        <v>2</v>
      </c>
      <c r="AA76" s="265" t="s">
        <v>316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">
      <c r="A77" s="21" t="s">
        <v>92</v>
      </c>
      <c r="B77" s="528"/>
      <c r="C77" s="529"/>
      <c r="D77" s="514"/>
      <c r="E77" s="122"/>
      <c r="F77" s="123"/>
      <c r="G77" s="124"/>
      <c r="H77" s="470"/>
      <c r="I77" s="470"/>
      <c r="J77" s="471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">
      <c r="A78" s="19">
        <f ca="1">TODAY()</f>
        <v>45363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">
      <c r="A79"/>
      <c r="B79" s="390" t="s">
        <v>262</v>
      </c>
      <c r="C79" s="4" t="s">
        <v>263</v>
      </c>
      <c r="D79" s="391" t="s">
        <v>264</v>
      </c>
      <c r="E79" s="410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">
      <c r="A80" s="27" t="s">
        <v>20</v>
      </c>
      <c r="B80" s="521">
        <v>1730</v>
      </c>
      <c r="C80" s="522" t="s">
        <v>6331</v>
      </c>
      <c r="D80" s="523">
        <v>31</v>
      </c>
      <c r="E80" s="312">
        <v>2543</v>
      </c>
      <c r="F80" s="460" t="s">
        <v>5597</v>
      </c>
      <c r="G80" s="461">
        <v>35</v>
      </c>
      <c r="H80" s="272">
        <v>2401</v>
      </c>
      <c r="I80" s="475" t="s">
        <v>4849</v>
      </c>
      <c r="J80" s="476">
        <v>32</v>
      </c>
      <c r="K80" s="313">
        <v>2195</v>
      </c>
      <c r="L80" s="460" t="s">
        <v>4101</v>
      </c>
      <c r="M80" s="461">
        <v>44</v>
      </c>
      <c r="N80" s="271">
        <v>2095</v>
      </c>
      <c r="O80" s="272" t="s">
        <v>3320</v>
      </c>
      <c r="P80" s="273">
        <v>50</v>
      </c>
      <c r="Q80" s="219">
        <v>2252</v>
      </c>
      <c r="R80" s="220" t="s">
        <v>2574</v>
      </c>
      <c r="S80" s="221">
        <v>58</v>
      </c>
      <c r="T80" s="247">
        <v>2050</v>
      </c>
      <c r="U80" s="300" t="s">
        <v>1830</v>
      </c>
      <c r="V80" s="248">
        <v>74</v>
      </c>
      <c r="W80" s="312">
        <v>1956</v>
      </c>
      <c r="X80" s="313" t="s">
        <v>1078</v>
      </c>
      <c r="Y80" s="314">
        <v>90</v>
      </c>
      <c r="Z80" s="271">
        <v>1893</v>
      </c>
      <c r="AA80" s="272" t="s">
        <v>337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">
      <c r="A81" s="20" t="s">
        <v>21</v>
      </c>
      <c r="B81" s="524">
        <v>5</v>
      </c>
      <c r="C81" s="525" t="s">
        <v>6312</v>
      </c>
      <c r="D81" s="526">
        <v>30</v>
      </c>
      <c r="E81" s="306">
        <v>19</v>
      </c>
      <c r="F81" s="439" t="s">
        <v>5578</v>
      </c>
      <c r="G81" s="440">
        <v>20</v>
      </c>
      <c r="H81" s="265">
        <v>11</v>
      </c>
      <c r="I81" s="468" t="s">
        <v>4830</v>
      </c>
      <c r="J81" s="469">
        <v>31</v>
      </c>
      <c r="K81" s="306">
        <v>19</v>
      </c>
      <c r="L81" s="439" t="s">
        <v>4084</v>
      </c>
      <c r="M81" s="440">
        <v>44</v>
      </c>
      <c r="N81" s="264">
        <v>22</v>
      </c>
      <c r="O81" s="265" t="s">
        <v>3301</v>
      </c>
      <c r="P81" s="265">
        <v>56</v>
      </c>
      <c r="Q81" s="141">
        <v>20</v>
      </c>
      <c r="R81" s="142" t="s">
        <v>2555</v>
      </c>
      <c r="S81" s="143">
        <v>51</v>
      </c>
      <c r="T81" s="131">
        <v>15</v>
      </c>
      <c r="U81" s="278" t="s">
        <v>1811</v>
      </c>
      <c r="V81" s="132">
        <v>95</v>
      </c>
      <c r="W81" s="306">
        <v>11</v>
      </c>
      <c r="X81" s="307" t="s">
        <v>1059</v>
      </c>
      <c r="Y81" s="308">
        <v>57</v>
      </c>
      <c r="Z81" s="261">
        <v>8</v>
      </c>
      <c r="AA81" s="265" t="s">
        <v>318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">
      <c r="A82" s="20" t="s">
        <v>22</v>
      </c>
      <c r="B82" s="524">
        <v>38</v>
      </c>
      <c r="C82" s="525" t="s">
        <v>6313</v>
      </c>
      <c r="D82" s="526">
        <v>29</v>
      </c>
      <c r="E82" s="438">
        <v>50</v>
      </c>
      <c r="F82" s="439" t="s">
        <v>5579</v>
      </c>
      <c r="G82" s="440">
        <v>21</v>
      </c>
      <c r="H82" s="468">
        <v>43</v>
      </c>
      <c r="I82" s="468" t="s">
        <v>4831</v>
      </c>
      <c r="J82" s="469">
        <v>25</v>
      </c>
      <c r="K82" s="438">
        <v>44</v>
      </c>
      <c r="L82" s="439" t="s">
        <v>4085</v>
      </c>
      <c r="M82" s="440">
        <v>42</v>
      </c>
      <c r="N82" s="264">
        <v>54</v>
      </c>
      <c r="O82" s="265" t="s">
        <v>3302</v>
      </c>
      <c r="P82" s="265">
        <v>42</v>
      </c>
      <c r="Q82" s="141">
        <v>32</v>
      </c>
      <c r="R82" s="142" t="s">
        <v>2556</v>
      </c>
      <c r="S82" s="143">
        <v>32</v>
      </c>
      <c r="T82" s="131">
        <v>36</v>
      </c>
      <c r="U82" s="278" t="s">
        <v>1812</v>
      </c>
      <c r="V82" s="132">
        <v>83</v>
      </c>
      <c r="W82" s="306">
        <v>36</v>
      </c>
      <c r="X82" s="307" t="s">
        <v>1060</v>
      </c>
      <c r="Y82" s="308">
        <v>75</v>
      </c>
      <c r="Z82" s="264">
        <v>22</v>
      </c>
      <c r="AA82" s="265" t="s">
        <v>319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">
      <c r="A83" s="20" t="s">
        <v>23</v>
      </c>
      <c r="B83" s="524">
        <v>21</v>
      </c>
      <c r="C83" s="525" t="s">
        <v>6314</v>
      </c>
      <c r="D83" s="526">
        <v>26</v>
      </c>
      <c r="E83" s="438">
        <v>44</v>
      </c>
      <c r="F83" s="439" t="s">
        <v>5580</v>
      </c>
      <c r="G83" s="440">
        <v>23</v>
      </c>
      <c r="H83" s="468">
        <v>55</v>
      </c>
      <c r="I83" s="468" t="s">
        <v>4832</v>
      </c>
      <c r="J83" s="469">
        <v>22</v>
      </c>
      <c r="K83" s="438">
        <v>46</v>
      </c>
      <c r="L83" s="439" t="s">
        <v>4086</v>
      </c>
      <c r="M83" s="440">
        <v>32</v>
      </c>
      <c r="N83" s="264">
        <v>55</v>
      </c>
      <c r="O83" s="265" t="s">
        <v>3303</v>
      </c>
      <c r="P83" s="265">
        <v>46</v>
      </c>
      <c r="Q83" s="141">
        <v>56</v>
      </c>
      <c r="R83" s="142" t="s">
        <v>2557</v>
      </c>
      <c r="S83" s="143">
        <v>53</v>
      </c>
      <c r="T83" s="131">
        <v>61</v>
      </c>
      <c r="U83" s="278" t="s">
        <v>1813</v>
      </c>
      <c r="V83" s="132">
        <v>81</v>
      </c>
      <c r="W83" s="306">
        <v>48</v>
      </c>
      <c r="X83" s="307" t="s">
        <v>1061</v>
      </c>
      <c r="Y83" s="308">
        <v>105</v>
      </c>
      <c r="Z83" s="264">
        <v>44</v>
      </c>
      <c r="AA83" s="265" t="s">
        <v>320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">
      <c r="A84" s="20" t="s">
        <v>24</v>
      </c>
      <c r="B84" s="524">
        <v>21</v>
      </c>
      <c r="C84" s="525" t="s">
        <v>6315</v>
      </c>
      <c r="D84" s="526">
        <v>35</v>
      </c>
      <c r="E84" s="438">
        <v>33</v>
      </c>
      <c r="F84" s="439" t="s">
        <v>5581</v>
      </c>
      <c r="G84" s="440">
        <v>27</v>
      </c>
      <c r="H84" s="468">
        <v>31</v>
      </c>
      <c r="I84" s="468" t="s">
        <v>4833</v>
      </c>
      <c r="J84" s="469">
        <v>47</v>
      </c>
      <c r="K84" s="438">
        <v>20</v>
      </c>
      <c r="L84" s="439" t="s">
        <v>3633</v>
      </c>
      <c r="M84" s="440">
        <v>32</v>
      </c>
      <c r="N84" s="264">
        <v>30</v>
      </c>
      <c r="O84" s="265" t="s">
        <v>3304</v>
      </c>
      <c r="P84" s="265">
        <v>48</v>
      </c>
      <c r="Q84" s="141">
        <v>28</v>
      </c>
      <c r="R84" s="142" t="s">
        <v>2558</v>
      </c>
      <c r="S84" s="143">
        <v>33</v>
      </c>
      <c r="T84" s="131">
        <v>29</v>
      </c>
      <c r="U84" s="278" t="s">
        <v>1814</v>
      </c>
      <c r="V84" s="132">
        <v>78</v>
      </c>
      <c r="W84" s="306">
        <v>25</v>
      </c>
      <c r="X84" s="307" t="s">
        <v>1062</v>
      </c>
      <c r="Y84" s="308">
        <v>101</v>
      </c>
      <c r="Z84" s="264">
        <v>22</v>
      </c>
      <c r="AA84" s="265" t="s">
        <v>321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">
      <c r="A85" s="20" t="s">
        <v>25</v>
      </c>
      <c r="B85" s="524">
        <v>75</v>
      </c>
      <c r="C85" s="525" t="s">
        <v>6316</v>
      </c>
      <c r="D85" s="526">
        <v>32</v>
      </c>
      <c r="E85" s="438">
        <v>89</v>
      </c>
      <c r="F85" s="439" t="s">
        <v>5582</v>
      </c>
      <c r="G85" s="440">
        <v>37</v>
      </c>
      <c r="H85" s="468">
        <v>108</v>
      </c>
      <c r="I85" s="468" t="s">
        <v>4834</v>
      </c>
      <c r="J85" s="469">
        <v>35</v>
      </c>
      <c r="K85" s="438">
        <v>99</v>
      </c>
      <c r="L85" s="439" t="s">
        <v>4087</v>
      </c>
      <c r="M85" s="440">
        <v>32</v>
      </c>
      <c r="N85" s="264">
        <v>71</v>
      </c>
      <c r="O85" s="265" t="s">
        <v>3305</v>
      </c>
      <c r="P85" s="265">
        <v>38</v>
      </c>
      <c r="Q85" s="141">
        <v>79</v>
      </c>
      <c r="R85" s="142" t="s">
        <v>2559</v>
      </c>
      <c r="S85" s="143">
        <v>47</v>
      </c>
      <c r="T85" s="131">
        <v>82</v>
      </c>
      <c r="U85" s="278" t="s">
        <v>1815</v>
      </c>
      <c r="V85" s="132">
        <v>62</v>
      </c>
      <c r="W85" s="306">
        <v>107</v>
      </c>
      <c r="X85" s="307" t="s">
        <v>1063</v>
      </c>
      <c r="Y85" s="308">
        <v>88</v>
      </c>
      <c r="Z85" s="264">
        <v>87</v>
      </c>
      <c r="AA85" s="265" t="s">
        <v>322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">
      <c r="A86" s="20" t="s">
        <v>26</v>
      </c>
      <c r="B86" s="524">
        <v>30</v>
      </c>
      <c r="C86" s="525" t="s">
        <v>6317</v>
      </c>
      <c r="D86" s="526">
        <v>22</v>
      </c>
      <c r="E86" s="438">
        <v>37</v>
      </c>
      <c r="F86" s="439" t="s">
        <v>5583</v>
      </c>
      <c r="G86" s="440">
        <v>28</v>
      </c>
      <c r="H86" s="468">
        <v>45</v>
      </c>
      <c r="I86" s="468" t="s">
        <v>4835</v>
      </c>
      <c r="J86" s="469">
        <v>28</v>
      </c>
      <c r="K86" s="438">
        <v>39</v>
      </c>
      <c r="L86" s="439" t="s">
        <v>4088</v>
      </c>
      <c r="M86" s="440">
        <v>44</v>
      </c>
      <c r="N86" s="264">
        <v>51</v>
      </c>
      <c r="O86" s="265" t="s">
        <v>3306</v>
      </c>
      <c r="P86" s="265">
        <v>41</v>
      </c>
      <c r="Q86" s="141">
        <v>50</v>
      </c>
      <c r="R86" s="142" t="s">
        <v>2560</v>
      </c>
      <c r="S86" s="143">
        <v>72</v>
      </c>
      <c r="T86" s="131">
        <v>54</v>
      </c>
      <c r="U86" s="278" t="s">
        <v>1816</v>
      </c>
      <c r="V86" s="132">
        <v>82</v>
      </c>
      <c r="W86" s="306">
        <v>45</v>
      </c>
      <c r="X86" s="307" t="s">
        <v>1064</v>
      </c>
      <c r="Y86" s="308">
        <v>108</v>
      </c>
      <c r="Z86" s="264">
        <v>32</v>
      </c>
      <c r="AA86" s="265" t="s">
        <v>323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">
      <c r="A87" s="20" t="s">
        <v>27</v>
      </c>
      <c r="B87" s="524">
        <v>18</v>
      </c>
      <c r="C87" s="525" t="s">
        <v>6318</v>
      </c>
      <c r="D87" s="526">
        <v>30</v>
      </c>
      <c r="E87" s="438">
        <v>23</v>
      </c>
      <c r="F87" s="439" t="s">
        <v>5584</v>
      </c>
      <c r="G87" s="440">
        <v>10</v>
      </c>
      <c r="H87" s="468">
        <v>22</v>
      </c>
      <c r="I87" s="468" t="s">
        <v>4836</v>
      </c>
      <c r="J87" s="469">
        <v>22</v>
      </c>
      <c r="K87" s="438">
        <v>28</v>
      </c>
      <c r="L87" s="439" t="s">
        <v>4089</v>
      </c>
      <c r="M87" s="440">
        <v>32</v>
      </c>
      <c r="N87" s="264">
        <v>24</v>
      </c>
      <c r="O87" s="265" t="s">
        <v>3307</v>
      </c>
      <c r="P87" s="265">
        <v>36</v>
      </c>
      <c r="Q87" s="141">
        <v>28</v>
      </c>
      <c r="R87" s="142" t="s">
        <v>2561</v>
      </c>
      <c r="S87" s="143">
        <v>52</v>
      </c>
      <c r="T87" s="131">
        <v>19</v>
      </c>
      <c r="U87" s="278" t="s">
        <v>1817</v>
      </c>
      <c r="V87" s="132">
        <v>60</v>
      </c>
      <c r="W87" s="306">
        <v>35</v>
      </c>
      <c r="X87" s="307" t="s">
        <v>1065</v>
      </c>
      <c r="Y87" s="308">
        <v>81</v>
      </c>
      <c r="Z87" s="264">
        <v>26</v>
      </c>
      <c r="AA87" s="265" t="s">
        <v>324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">
      <c r="A88" s="20" t="s">
        <v>28</v>
      </c>
      <c r="B88" s="524">
        <v>59</v>
      </c>
      <c r="C88" s="525" t="s">
        <v>6319</v>
      </c>
      <c r="D88" s="526">
        <v>23</v>
      </c>
      <c r="E88" s="438">
        <v>102</v>
      </c>
      <c r="F88" s="439" t="s">
        <v>5585</v>
      </c>
      <c r="G88" s="440">
        <v>18</v>
      </c>
      <c r="H88" s="468">
        <v>85</v>
      </c>
      <c r="I88" s="468" t="s">
        <v>4837</v>
      </c>
      <c r="J88" s="469">
        <v>33</v>
      </c>
      <c r="K88" s="438">
        <v>91</v>
      </c>
      <c r="L88" s="439" t="s">
        <v>4090</v>
      </c>
      <c r="M88" s="440">
        <v>40</v>
      </c>
      <c r="N88" s="264">
        <v>94</v>
      </c>
      <c r="O88" s="265" t="s">
        <v>3308</v>
      </c>
      <c r="P88" s="265">
        <v>38</v>
      </c>
      <c r="Q88" s="141">
        <v>86</v>
      </c>
      <c r="R88" s="142" t="s">
        <v>2562</v>
      </c>
      <c r="S88" s="143">
        <v>56</v>
      </c>
      <c r="T88" s="131">
        <v>64</v>
      </c>
      <c r="U88" s="278" t="s">
        <v>1818</v>
      </c>
      <c r="V88" s="132">
        <v>80</v>
      </c>
      <c r="W88" s="306">
        <v>76</v>
      </c>
      <c r="X88" s="307" t="s">
        <v>1066</v>
      </c>
      <c r="Y88" s="308">
        <v>76</v>
      </c>
      <c r="Z88" s="264">
        <v>74</v>
      </c>
      <c r="AA88" s="265" t="s">
        <v>325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">
      <c r="A89" s="20" t="s">
        <v>29</v>
      </c>
      <c r="B89" s="524">
        <v>8</v>
      </c>
      <c r="C89" s="525" t="s">
        <v>6320</v>
      </c>
      <c r="D89" s="526">
        <v>4</v>
      </c>
      <c r="E89" s="438">
        <v>14</v>
      </c>
      <c r="F89" s="439" t="s">
        <v>5586</v>
      </c>
      <c r="G89" s="440">
        <v>16</v>
      </c>
      <c r="H89" s="468">
        <v>13</v>
      </c>
      <c r="I89" s="468" t="s">
        <v>4838</v>
      </c>
      <c r="J89" s="469">
        <v>27</v>
      </c>
      <c r="K89" s="438">
        <v>16</v>
      </c>
      <c r="L89" s="439" t="s">
        <v>4091</v>
      </c>
      <c r="M89" s="440">
        <v>55</v>
      </c>
      <c r="N89" s="264">
        <v>22</v>
      </c>
      <c r="O89" s="265" t="s">
        <v>3309</v>
      </c>
      <c r="P89" s="265">
        <v>61</v>
      </c>
      <c r="Q89" s="141">
        <v>9</v>
      </c>
      <c r="R89" s="142" t="s">
        <v>2563</v>
      </c>
      <c r="S89" s="143">
        <v>31</v>
      </c>
      <c r="T89" s="131">
        <v>17</v>
      </c>
      <c r="U89" s="278" t="s">
        <v>1819</v>
      </c>
      <c r="V89" s="132">
        <v>53</v>
      </c>
      <c r="W89" s="306">
        <v>12</v>
      </c>
      <c r="X89" s="307" t="s">
        <v>1067</v>
      </c>
      <c r="Y89" s="308">
        <v>81</v>
      </c>
      <c r="Z89" s="264">
        <v>12</v>
      </c>
      <c r="AA89" s="265" t="s">
        <v>326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">
      <c r="A90" s="20" t="s">
        <v>10</v>
      </c>
      <c r="B90" s="524">
        <v>1105</v>
      </c>
      <c r="C90" s="525" t="s">
        <v>6321</v>
      </c>
      <c r="D90" s="526">
        <v>35</v>
      </c>
      <c r="E90" s="438">
        <v>1550</v>
      </c>
      <c r="F90" s="439" t="s">
        <v>5587</v>
      </c>
      <c r="G90" s="440">
        <v>43</v>
      </c>
      <c r="H90" s="468">
        <v>1402</v>
      </c>
      <c r="I90" s="468" t="s">
        <v>4839</v>
      </c>
      <c r="J90" s="469">
        <v>36</v>
      </c>
      <c r="K90" s="438">
        <v>1244</v>
      </c>
      <c r="L90" s="439" t="s">
        <v>4092</v>
      </c>
      <c r="M90" s="440">
        <v>48</v>
      </c>
      <c r="N90" s="264">
        <v>1157</v>
      </c>
      <c r="O90" s="265" t="s">
        <v>3310</v>
      </c>
      <c r="P90" s="265">
        <v>56</v>
      </c>
      <c r="Q90" s="141">
        <v>1303</v>
      </c>
      <c r="R90" s="142" t="s">
        <v>2564</v>
      </c>
      <c r="S90" s="143">
        <v>64</v>
      </c>
      <c r="T90" s="131">
        <v>1127</v>
      </c>
      <c r="U90" s="278" t="s">
        <v>1820</v>
      </c>
      <c r="V90" s="132">
        <v>76</v>
      </c>
      <c r="W90" s="306">
        <v>1027</v>
      </c>
      <c r="X90" s="307" t="s">
        <v>1068</v>
      </c>
      <c r="Y90" s="308">
        <v>97</v>
      </c>
      <c r="Z90" s="264">
        <v>1068</v>
      </c>
      <c r="AA90" s="265" t="s">
        <v>327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">
      <c r="A91" s="20" t="s">
        <v>30</v>
      </c>
      <c r="B91" s="524">
        <v>46</v>
      </c>
      <c r="C91" s="525" t="s">
        <v>6322</v>
      </c>
      <c r="D91" s="526">
        <v>28</v>
      </c>
      <c r="E91" s="438">
        <v>58</v>
      </c>
      <c r="F91" s="439" t="s">
        <v>5588</v>
      </c>
      <c r="G91" s="440">
        <v>17</v>
      </c>
      <c r="H91" s="468">
        <v>73</v>
      </c>
      <c r="I91" s="468" t="s">
        <v>4840</v>
      </c>
      <c r="J91" s="469">
        <v>31</v>
      </c>
      <c r="K91" s="438">
        <v>63</v>
      </c>
      <c r="L91" s="439" t="s">
        <v>1537</v>
      </c>
      <c r="M91" s="440">
        <v>32</v>
      </c>
      <c r="N91" s="264">
        <v>54</v>
      </c>
      <c r="O91" s="265" t="s">
        <v>3311</v>
      </c>
      <c r="P91" s="265">
        <v>28</v>
      </c>
      <c r="Q91" s="141">
        <v>68</v>
      </c>
      <c r="R91" s="142" t="s">
        <v>2565</v>
      </c>
      <c r="S91" s="143">
        <v>41</v>
      </c>
      <c r="T91" s="131">
        <v>64</v>
      </c>
      <c r="U91" s="278" t="s">
        <v>1821</v>
      </c>
      <c r="V91" s="132">
        <v>74</v>
      </c>
      <c r="W91" s="306">
        <v>60</v>
      </c>
      <c r="X91" s="307" t="s">
        <v>1069</v>
      </c>
      <c r="Y91" s="308">
        <v>57</v>
      </c>
      <c r="Z91" s="264">
        <v>66</v>
      </c>
      <c r="AA91" s="265" t="s">
        <v>328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">
      <c r="A92" s="20" t="s">
        <v>31</v>
      </c>
      <c r="B92" s="524">
        <v>5</v>
      </c>
      <c r="C92" s="525" t="s">
        <v>6323</v>
      </c>
      <c r="D92" s="526">
        <v>40</v>
      </c>
      <c r="E92" s="438">
        <v>4</v>
      </c>
      <c r="F92" s="439" t="s">
        <v>5589</v>
      </c>
      <c r="G92" s="440">
        <v>27</v>
      </c>
      <c r="H92" s="468">
        <v>12</v>
      </c>
      <c r="I92" s="468" t="s">
        <v>4841</v>
      </c>
      <c r="J92" s="469">
        <v>48</v>
      </c>
      <c r="K92" s="438">
        <v>7</v>
      </c>
      <c r="L92" s="439" t="s">
        <v>4093</v>
      </c>
      <c r="M92" s="440">
        <v>187</v>
      </c>
      <c r="N92" s="264">
        <v>4</v>
      </c>
      <c r="O92" s="265" t="s">
        <v>3312</v>
      </c>
      <c r="P92" s="265">
        <v>37</v>
      </c>
      <c r="Q92" s="141">
        <v>3</v>
      </c>
      <c r="R92" s="142" t="s">
        <v>2566</v>
      </c>
      <c r="S92" s="143">
        <v>124</v>
      </c>
      <c r="T92" s="131">
        <v>4</v>
      </c>
      <c r="U92" s="278" t="s">
        <v>1822</v>
      </c>
      <c r="V92" s="132">
        <v>84</v>
      </c>
      <c r="W92" s="306">
        <v>9</v>
      </c>
      <c r="X92" s="307" t="s">
        <v>1070</v>
      </c>
      <c r="Y92" s="308">
        <v>116</v>
      </c>
      <c r="Z92" s="264">
        <v>1</v>
      </c>
      <c r="AA92" s="265" t="s">
        <v>329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">
      <c r="A93" s="20" t="s">
        <v>32</v>
      </c>
      <c r="B93" s="524">
        <v>17</v>
      </c>
      <c r="C93" s="525" t="s">
        <v>6324</v>
      </c>
      <c r="D93" s="526">
        <v>24</v>
      </c>
      <c r="E93" s="438">
        <v>28</v>
      </c>
      <c r="F93" s="439" t="s">
        <v>5590</v>
      </c>
      <c r="G93" s="440">
        <v>24</v>
      </c>
      <c r="H93" s="468">
        <v>31</v>
      </c>
      <c r="I93" s="468" t="s">
        <v>4842</v>
      </c>
      <c r="J93" s="469">
        <v>20</v>
      </c>
      <c r="K93" s="438">
        <v>24</v>
      </c>
      <c r="L93" s="439" t="s">
        <v>4094</v>
      </c>
      <c r="M93" s="440">
        <v>54</v>
      </c>
      <c r="N93" s="264">
        <v>25</v>
      </c>
      <c r="O93" s="265" t="s">
        <v>3313</v>
      </c>
      <c r="P93" s="265">
        <v>63</v>
      </c>
      <c r="Q93" s="141">
        <v>33</v>
      </c>
      <c r="R93" s="142" t="s">
        <v>2567</v>
      </c>
      <c r="S93" s="143">
        <v>37</v>
      </c>
      <c r="T93" s="131">
        <v>40</v>
      </c>
      <c r="U93" s="278" t="s">
        <v>1823</v>
      </c>
      <c r="V93" s="132">
        <v>73</v>
      </c>
      <c r="W93" s="306">
        <v>35</v>
      </c>
      <c r="X93" s="307" t="s">
        <v>1071</v>
      </c>
      <c r="Y93" s="308">
        <v>77</v>
      </c>
      <c r="Z93" s="264">
        <v>28</v>
      </c>
      <c r="AA93" s="265" t="s">
        <v>330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">
      <c r="A94" s="20" t="s">
        <v>33</v>
      </c>
      <c r="B94" s="524">
        <v>19</v>
      </c>
      <c r="C94" s="525" t="s">
        <v>6325</v>
      </c>
      <c r="D94" s="526">
        <v>19</v>
      </c>
      <c r="E94" s="438">
        <v>34</v>
      </c>
      <c r="F94" s="439" t="s">
        <v>5591</v>
      </c>
      <c r="G94" s="440">
        <v>15</v>
      </c>
      <c r="H94" s="468">
        <v>36</v>
      </c>
      <c r="I94" s="468" t="s">
        <v>4843</v>
      </c>
      <c r="J94" s="469">
        <v>31</v>
      </c>
      <c r="K94" s="438">
        <v>39</v>
      </c>
      <c r="L94" s="439" t="s">
        <v>4095</v>
      </c>
      <c r="M94" s="440">
        <v>37</v>
      </c>
      <c r="N94" s="264">
        <v>37</v>
      </c>
      <c r="O94" s="265" t="s">
        <v>3314</v>
      </c>
      <c r="P94" s="265">
        <v>42</v>
      </c>
      <c r="Q94" s="141">
        <v>58</v>
      </c>
      <c r="R94" s="142" t="s">
        <v>2568</v>
      </c>
      <c r="S94" s="143">
        <v>47</v>
      </c>
      <c r="T94" s="131">
        <v>42</v>
      </c>
      <c r="U94" s="278" t="s">
        <v>1824</v>
      </c>
      <c r="V94" s="132">
        <v>72</v>
      </c>
      <c r="W94" s="306">
        <v>40</v>
      </c>
      <c r="X94" s="307" t="s">
        <v>1072</v>
      </c>
      <c r="Y94" s="308">
        <v>108</v>
      </c>
      <c r="Z94" s="264">
        <v>50</v>
      </c>
      <c r="AA94" s="265" t="s">
        <v>331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">
      <c r="A95" s="20" t="s">
        <v>34</v>
      </c>
      <c r="B95" s="524">
        <v>27</v>
      </c>
      <c r="C95" s="525" t="s">
        <v>6326</v>
      </c>
      <c r="D95" s="526">
        <v>35</v>
      </c>
      <c r="E95" s="438">
        <v>67</v>
      </c>
      <c r="F95" s="439" t="s">
        <v>5592</v>
      </c>
      <c r="G95" s="440">
        <v>25</v>
      </c>
      <c r="H95" s="468">
        <v>49</v>
      </c>
      <c r="I95" s="468" t="s">
        <v>4844</v>
      </c>
      <c r="J95" s="469">
        <v>39</v>
      </c>
      <c r="K95" s="438">
        <v>45</v>
      </c>
      <c r="L95" s="439" t="s">
        <v>4096</v>
      </c>
      <c r="M95" s="440">
        <v>33</v>
      </c>
      <c r="N95" s="264">
        <v>48</v>
      </c>
      <c r="O95" s="265" t="s">
        <v>3315</v>
      </c>
      <c r="P95" s="265">
        <v>40</v>
      </c>
      <c r="Q95" s="141">
        <v>37</v>
      </c>
      <c r="R95" s="142" t="s">
        <v>2569</v>
      </c>
      <c r="S95" s="143">
        <v>90</v>
      </c>
      <c r="T95" s="131">
        <v>36</v>
      </c>
      <c r="U95" s="278" t="s">
        <v>1825</v>
      </c>
      <c r="V95" s="132">
        <v>91</v>
      </c>
      <c r="W95" s="306">
        <v>21</v>
      </c>
      <c r="X95" s="307" t="s">
        <v>1073</v>
      </c>
      <c r="Y95" s="308">
        <v>70</v>
      </c>
      <c r="Z95" s="264">
        <v>14</v>
      </c>
      <c r="AA95" s="265" t="s">
        <v>332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">
      <c r="A96" s="20" t="s">
        <v>35</v>
      </c>
      <c r="B96" s="524">
        <v>98</v>
      </c>
      <c r="C96" s="525" t="s">
        <v>6327</v>
      </c>
      <c r="D96" s="526">
        <v>22</v>
      </c>
      <c r="E96" s="438">
        <v>147</v>
      </c>
      <c r="F96" s="439" t="s">
        <v>5593</v>
      </c>
      <c r="G96" s="440">
        <v>21</v>
      </c>
      <c r="H96" s="468">
        <v>149</v>
      </c>
      <c r="I96" s="468" t="s">
        <v>4845</v>
      </c>
      <c r="J96" s="469">
        <v>19</v>
      </c>
      <c r="K96" s="438">
        <v>152</v>
      </c>
      <c r="L96" s="439" t="s">
        <v>4097</v>
      </c>
      <c r="M96" s="440">
        <v>42</v>
      </c>
      <c r="N96" s="264">
        <v>97</v>
      </c>
      <c r="O96" s="265" t="s">
        <v>3316</v>
      </c>
      <c r="P96" s="265">
        <v>38</v>
      </c>
      <c r="Q96" s="141">
        <v>134</v>
      </c>
      <c r="R96" s="142" t="s">
        <v>2570</v>
      </c>
      <c r="S96" s="143">
        <v>43</v>
      </c>
      <c r="T96" s="131">
        <v>141</v>
      </c>
      <c r="U96" s="278" t="s">
        <v>1826</v>
      </c>
      <c r="V96" s="132">
        <v>61</v>
      </c>
      <c r="W96" s="306">
        <v>141</v>
      </c>
      <c r="X96" s="307" t="s">
        <v>1074</v>
      </c>
      <c r="Y96" s="308">
        <v>72</v>
      </c>
      <c r="Z96" s="264">
        <v>140</v>
      </c>
      <c r="AA96" s="265" t="s">
        <v>333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">
      <c r="A97" s="20" t="s">
        <v>36</v>
      </c>
      <c r="B97" s="524">
        <v>108</v>
      </c>
      <c r="C97" s="525" t="s">
        <v>6328</v>
      </c>
      <c r="D97" s="526">
        <v>15</v>
      </c>
      <c r="E97" s="438">
        <v>194</v>
      </c>
      <c r="F97" s="439" t="s">
        <v>5594</v>
      </c>
      <c r="G97" s="440">
        <v>26</v>
      </c>
      <c r="H97" s="468">
        <v>168</v>
      </c>
      <c r="I97" s="468" t="s">
        <v>4846</v>
      </c>
      <c r="J97" s="469">
        <v>26</v>
      </c>
      <c r="K97" s="438">
        <v>157</v>
      </c>
      <c r="L97" s="439" t="s">
        <v>4098</v>
      </c>
      <c r="M97" s="440">
        <v>35</v>
      </c>
      <c r="N97" s="264">
        <v>183</v>
      </c>
      <c r="O97" s="265" t="s">
        <v>3317</v>
      </c>
      <c r="P97" s="265">
        <v>54</v>
      </c>
      <c r="Q97" s="141">
        <v>174</v>
      </c>
      <c r="R97" s="142" t="s">
        <v>2571</v>
      </c>
      <c r="S97" s="143">
        <v>55</v>
      </c>
      <c r="T97" s="131">
        <v>158</v>
      </c>
      <c r="U97" s="278" t="s">
        <v>1827</v>
      </c>
      <c r="V97" s="132">
        <v>70</v>
      </c>
      <c r="W97" s="306">
        <v>167</v>
      </c>
      <c r="X97" s="307" t="s">
        <v>1075</v>
      </c>
      <c r="Y97" s="308">
        <v>91</v>
      </c>
      <c r="Z97" s="264">
        <v>144</v>
      </c>
      <c r="AA97" s="265" t="s">
        <v>334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">
      <c r="A98" s="20" t="s">
        <v>37</v>
      </c>
      <c r="B98" s="524">
        <v>4</v>
      </c>
      <c r="C98" s="525" t="s">
        <v>6329</v>
      </c>
      <c r="D98" s="526">
        <v>48</v>
      </c>
      <c r="E98" s="438">
        <v>9</v>
      </c>
      <c r="F98" s="439" t="s">
        <v>5595</v>
      </c>
      <c r="G98" s="440">
        <v>41</v>
      </c>
      <c r="H98" s="468">
        <v>11</v>
      </c>
      <c r="I98" s="468" t="s">
        <v>4847</v>
      </c>
      <c r="J98" s="469">
        <v>24</v>
      </c>
      <c r="K98" s="438">
        <v>9</v>
      </c>
      <c r="L98" s="439" t="s">
        <v>4099</v>
      </c>
      <c r="M98" s="440">
        <v>53</v>
      </c>
      <c r="N98" s="264">
        <v>12</v>
      </c>
      <c r="O98" s="265" t="s">
        <v>3318</v>
      </c>
      <c r="P98" s="265">
        <v>32</v>
      </c>
      <c r="Q98" s="141">
        <v>7</v>
      </c>
      <c r="R98" s="142" t="s">
        <v>2572</v>
      </c>
      <c r="S98" s="143">
        <v>59</v>
      </c>
      <c r="T98" s="131">
        <v>7</v>
      </c>
      <c r="U98" s="278" t="s">
        <v>1828</v>
      </c>
      <c r="V98" s="132">
        <v>70</v>
      </c>
      <c r="W98" s="306">
        <v>12</v>
      </c>
      <c r="X98" s="307" t="s">
        <v>1076</v>
      </c>
      <c r="Y98" s="308">
        <v>96</v>
      </c>
      <c r="Z98" s="264">
        <v>6</v>
      </c>
      <c r="AA98" s="265" t="s">
        <v>335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">
      <c r="A99" s="24" t="s">
        <v>38</v>
      </c>
      <c r="B99" s="524">
        <v>26</v>
      </c>
      <c r="C99" s="525" t="s">
        <v>6330</v>
      </c>
      <c r="D99" s="526">
        <v>25</v>
      </c>
      <c r="E99" s="438">
        <v>41</v>
      </c>
      <c r="F99" s="439" t="s">
        <v>5596</v>
      </c>
      <c r="G99" s="440">
        <v>21</v>
      </c>
      <c r="H99" s="468">
        <v>57</v>
      </c>
      <c r="I99" s="468" t="s">
        <v>4848</v>
      </c>
      <c r="J99" s="469">
        <v>13</v>
      </c>
      <c r="K99" s="447">
        <v>53</v>
      </c>
      <c r="L99" s="442" t="s">
        <v>4100</v>
      </c>
      <c r="M99" s="443">
        <v>25</v>
      </c>
      <c r="N99" s="267">
        <v>55</v>
      </c>
      <c r="O99" s="268" t="s">
        <v>3319</v>
      </c>
      <c r="P99" s="269">
        <v>27</v>
      </c>
      <c r="Q99" s="141">
        <v>47</v>
      </c>
      <c r="R99" s="142" t="s">
        <v>2573</v>
      </c>
      <c r="S99" s="143">
        <v>40</v>
      </c>
      <c r="T99" s="131">
        <v>54</v>
      </c>
      <c r="U99" s="278" t="s">
        <v>1829</v>
      </c>
      <c r="V99" s="132">
        <v>51</v>
      </c>
      <c r="W99" s="309">
        <v>49</v>
      </c>
      <c r="X99" s="310" t="s">
        <v>1077</v>
      </c>
      <c r="Y99" s="311">
        <v>64</v>
      </c>
      <c r="Z99" s="267">
        <v>49</v>
      </c>
      <c r="AA99" s="268" t="s">
        <v>336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">
      <c r="A100" s="21" t="s">
        <v>92</v>
      </c>
      <c r="B100" s="203"/>
      <c r="C100" s="421"/>
      <c r="D100" s="422"/>
      <c r="E100" s="451"/>
      <c r="F100" s="452"/>
      <c r="G100" s="453"/>
      <c r="H100" s="421"/>
      <c r="I100" s="421"/>
      <c r="J100" s="422"/>
      <c r="K100" s="123"/>
      <c r="L100" s="123"/>
      <c r="M100" s="124"/>
      <c r="N100" s="99"/>
      <c r="O100" s="21"/>
      <c r="P100" s="100"/>
      <c r="Q100" s="409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">
      <c r="A101" s="19">
        <f ca="1">TODAY()</f>
        <v>45363</v>
      </c>
      <c r="B101" s="390">
        <v>2023</v>
      </c>
      <c r="C101" s="4"/>
      <c r="D101" s="391"/>
      <c r="E101" s="410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">
      <c r="B102" s="390" t="s">
        <v>262</v>
      </c>
      <c r="C102" s="4" t="s">
        <v>263</v>
      </c>
      <c r="D102" s="391" t="s">
        <v>264</v>
      </c>
      <c r="E102" s="410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10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">
      <c r="A103" s="27" t="s">
        <v>94</v>
      </c>
      <c r="B103" s="521">
        <v>204</v>
      </c>
      <c r="C103" s="522" t="s">
        <v>6340</v>
      </c>
      <c r="D103" s="523">
        <v>40</v>
      </c>
      <c r="E103" s="312">
        <v>262</v>
      </c>
      <c r="F103" s="460" t="s">
        <v>5606</v>
      </c>
      <c r="G103" s="461">
        <v>60</v>
      </c>
      <c r="H103" s="272">
        <v>243</v>
      </c>
      <c r="I103" s="475" t="s">
        <v>4872</v>
      </c>
      <c r="J103" s="476">
        <v>50</v>
      </c>
      <c r="K103" s="313">
        <v>240</v>
      </c>
      <c r="L103" s="460" t="s">
        <v>4110</v>
      </c>
      <c r="M103" s="461">
        <v>61</v>
      </c>
      <c r="N103" s="271">
        <v>197</v>
      </c>
      <c r="O103" s="272" t="s">
        <v>3329</v>
      </c>
      <c r="P103" s="273">
        <v>64</v>
      </c>
      <c r="Q103" s="219">
        <v>219</v>
      </c>
      <c r="R103" s="220" t="s">
        <v>2583</v>
      </c>
      <c r="S103" s="221">
        <v>67</v>
      </c>
      <c r="T103" s="247">
        <v>197</v>
      </c>
      <c r="U103" s="300" t="s">
        <v>1839</v>
      </c>
      <c r="V103" s="248">
        <v>84</v>
      </c>
      <c r="W103" s="312">
        <v>196</v>
      </c>
      <c r="X103" s="313" t="s">
        <v>1087</v>
      </c>
      <c r="Y103" s="314">
        <v>120</v>
      </c>
      <c r="Z103" s="271">
        <v>204</v>
      </c>
      <c r="AA103" s="272" t="s">
        <v>346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">
      <c r="A104" s="23" t="s">
        <v>21</v>
      </c>
      <c r="B104" s="524">
        <v>1</v>
      </c>
      <c r="C104" s="525" t="s">
        <v>4497</v>
      </c>
      <c r="D104" s="526">
        <v>5</v>
      </c>
      <c r="E104" s="306">
        <v>0</v>
      </c>
      <c r="F104" s="439" t="s">
        <v>270</v>
      </c>
      <c r="G104" s="440">
        <v>0</v>
      </c>
      <c r="H104" s="265">
        <v>0</v>
      </c>
      <c r="I104" s="468" t="s">
        <v>270</v>
      </c>
      <c r="J104" s="469">
        <v>0</v>
      </c>
      <c r="K104" s="306">
        <v>0</v>
      </c>
      <c r="L104" s="439" t="s">
        <v>270</v>
      </c>
      <c r="M104" s="440">
        <v>0</v>
      </c>
      <c r="N104" s="264">
        <v>0</v>
      </c>
      <c r="O104" s="265" t="s">
        <v>270</v>
      </c>
      <c r="P104" s="265">
        <v>0</v>
      </c>
      <c r="Q104" s="141">
        <v>0</v>
      </c>
      <c r="R104" s="142" t="s">
        <v>270</v>
      </c>
      <c r="S104" s="143">
        <v>0</v>
      </c>
      <c r="T104" s="131">
        <v>0</v>
      </c>
      <c r="U104" s="278" t="s">
        <v>270</v>
      </c>
      <c r="V104" s="132">
        <v>0</v>
      </c>
      <c r="W104" s="306">
        <v>0</v>
      </c>
      <c r="X104" s="307" t="s">
        <v>270</v>
      </c>
      <c r="Y104" s="308">
        <v>0</v>
      </c>
      <c r="Z104" s="261">
        <v>0</v>
      </c>
      <c r="AA104" s="265" t="s">
        <v>270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">
      <c r="A105" s="22" t="s">
        <v>39</v>
      </c>
      <c r="B105" s="524">
        <v>11</v>
      </c>
      <c r="C105" s="525" t="s">
        <v>6332</v>
      </c>
      <c r="D105" s="526">
        <v>25</v>
      </c>
      <c r="E105" s="438">
        <v>14</v>
      </c>
      <c r="F105" s="439" t="s">
        <v>5598</v>
      </c>
      <c r="G105" s="440">
        <v>28</v>
      </c>
      <c r="H105" s="468">
        <v>12</v>
      </c>
      <c r="I105" s="468" t="s">
        <v>4864</v>
      </c>
      <c r="J105" s="469">
        <v>53</v>
      </c>
      <c r="K105" s="438">
        <v>9</v>
      </c>
      <c r="L105" s="439" t="s">
        <v>4102</v>
      </c>
      <c r="M105" s="440">
        <v>209</v>
      </c>
      <c r="N105" s="264">
        <v>9</v>
      </c>
      <c r="O105" s="265" t="s">
        <v>3321</v>
      </c>
      <c r="P105" s="265">
        <v>118</v>
      </c>
      <c r="Q105" s="141">
        <v>8</v>
      </c>
      <c r="R105" s="142" t="s">
        <v>2575</v>
      </c>
      <c r="S105" s="143">
        <v>78</v>
      </c>
      <c r="T105" s="131">
        <v>11</v>
      </c>
      <c r="U105" s="278" t="s">
        <v>1831</v>
      </c>
      <c r="V105" s="132">
        <v>130</v>
      </c>
      <c r="W105" s="306">
        <v>14</v>
      </c>
      <c r="X105" s="307" t="s">
        <v>1079</v>
      </c>
      <c r="Y105" s="308">
        <v>294</v>
      </c>
      <c r="Z105" s="264">
        <v>7</v>
      </c>
      <c r="AA105" s="265" t="s">
        <v>338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">
      <c r="A106" s="20" t="s">
        <v>40</v>
      </c>
      <c r="B106" s="524">
        <v>33</v>
      </c>
      <c r="C106" s="525" t="s">
        <v>6333</v>
      </c>
      <c r="D106" s="526">
        <v>32</v>
      </c>
      <c r="E106" s="438">
        <v>23</v>
      </c>
      <c r="F106" s="439" t="s">
        <v>5599</v>
      </c>
      <c r="G106" s="440">
        <v>32</v>
      </c>
      <c r="H106" s="468">
        <v>31</v>
      </c>
      <c r="I106" s="468" t="s">
        <v>4865</v>
      </c>
      <c r="J106" s="469">
        <v>27</v>
      </c>
      <c r="K106" s="438">
        <v>43</v>
      </c>
      <c r="L106" s="439" t="s">
        <v>4103</v>
      </c>
      <c r="M106" s="440">
        <v>44</v>
      </c>
      <c r="N106" s="264">
        <v>41</v>
      </c>
      <c r="O106" s="265" t="s">
        <v>3322</v>
      </c>
      <c r="P106" s="265">
        <v>56</v>
      </c>
      <c r="Q106" s="141">
        <v>36</v>
      </c>
      <c r="R106" s="142" t="s">
        <v>2576</v>
      </c>
      <c r="S106" s="143">
        <v>68</v>
      </c>
      <c r="T106" s="131">
        <v>45</v>
      </c>
      <c r="U106" s="278" t="s">
        <v>1832</v>
      </c>
      <c r="V106" s="132">
        <v>78</v>
      </c>
      <c r="W106" s="306">
        <v>32</v>
      </c>
      <c r="X106" s="307" t="s">
        <v>1080</v>
      </c>
      <c r="Y106" s="308">
        <v>76</v>
      </c>
      <c r="Z106" s="264">
        <v>33</v>
      </c>
      <c r="AA106" s="265" t="s">
        <v>339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">
      <c r="A107" s="20" t="s">
        <v>41</v>
      </c>
      <c r="B107" s="524">
        <v>6</v>
      </c>
      <c r="C107" s="525" t="s">
        <v>6334</v>
      </c>
      <c r="D107" s="526">
        <v>22</v>
      </c>
      <c r="E107" s="438">
        <v>6</v>
      </c>
      <c r="F107" s="439" t="s">
        <v>5600</v>
      </c>
      <c r="G107" s="440">
        <v>45</v>
      </c>
      <c r="H107" s="468">
        <v>8</v>
      </c>
      <c r="I107" s="468" t="s">
        <v>4866</v>
      </c>
      <c r="J107" s="469">
        <v>29</v>
      </c>
      <c r="K107" s="438">
        <v>8</v>
      </c>
      <c r="L107" s="439" t="s">
        <v>4104</v>
      </c>
      <c r="M107" s="440">
        <v>60</v>
      </c>
      <c r="N107" s="264">
        <v>5</v>
      </c>
      <c r="O107" s="265" t="s">
        <v>3323</v>
      </c>
      <c r="P107" s="265">
        <v>119</v>
      </c>
      <c r="Q107" s="141">
        <v>5</v>
      </c>
      <c r="R107" s="142" t="s">
        <v>2577</v>
      </c>
      <c r="S107" s="143">
        <v>68</v>
      </c>
      <c r="T107" s="131">
        <v>8</v>
      </c>
      <c r="U107" s="278" t="s">
        <v>1833</v>
      </c>
      <c r="V107" s="132">
        <v>181</v>
      </c>
      <c r="W107" s="306">
        <v>11</v>
      </c>
      <c r="X107" s="307" t="s">
        <v>1081</v>
      </c>
      <c r="Y107" s="308">
        <v>136</v>
      </c>
      <c r="Z107" s="264">
        <v>11</v>
      </c>
      <c r="AA107" s="265" t="s">
        <v>340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">
      <c r="A108" s="20" t="s">
        <v>42</v>
      </c>
      <c r="B108" s="524">
        <v>45</v>
      </c>
      <c r="C108" s="525" t="s">
        <v>6335</v>
      </c>
      <c r="D108" s="526">
        <v>68</v>
      </c>
      <c r="E108" s="438">
        <v>62</v>
      </c>
      <c r="F108" s="439" t="s">
        <v>5601</v>
      </c>
      <c r="G108" s="440">
        <v>45</v>
      </c>
      <c r="H108" s="468">
        <v>45</v>
      </c>
      <c r="I108" s="468" t="s">
        <v>4867</v>
      </c>
      <c r="J108" s="469">
        <v>56</v>
      </c>
      <c r="K108" s="438">
        <v>31</v>
      </c>
      <c r="L108" s="439" t="s">
        <v>4105</v>
      </c>
      <c r="M108" s="440">
        <v>74</v>
      </c>
      <c r="N108" s="264">
        <v>24</v>
      </c>
      <c r="O108" s="265" t="s">
        <v>3324</v>
      </c>
      <c r="P108" s="265">
        <v>57</v>
      </c>
      <c r="Q108" s="141">
        <v>39</v>
      </c>
      <c r="R108" s="142" t="s">
        <v>2578</v>
      </c>
      <c r="S108" s="143">
        <v>85</v>
      </c>
      <c r="T108" s="131">
        <v>34</v>
      </c>
      <c r="U108" s="278" t="s">
        <v>1834</v>
      </c>
      <c r="V108" s="132">
        <v>67</v>
      </c>
      <c r="W108" s="306">
        <v>32</v>
      </c>
      <c r="X108" s="307" t="s">
        <v>1082</v>
      </c>
      <c r="Y108" s="308">
        <v>116</v>
      </c>
      <c r="Z108" s="264">
        <v>32</v>
      </c>
      <c r="AA108" s="265" t="s">
        <v>341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">
      <c r="A109" s="20" t="s">
        <v>43</v>
      </c>
      <c r="B109" s="524">
        <v>55</v>
      </c>
      <c r="C109" s="525" t="s">
        <v>6336</v>
      </c>
      <c r="D109" s="526">
        <v>30</v>
      </c>
      <c r="E109" s="438">
        <v>79</v>
      </c>
      <c r="F109" s="439" t="s">
        <v>5602</v>
      </c>
      <c r="G109" s="440">
        <v>39</v>
      </c>
      <c r="H109" s="468">
        <v>82</v>
      </c>
      <c r="I109" s="468" t="s">
        <v>4868</v>
      </c>
      <c r="J109" s="469">
        <v>51</v>
      </c>
      <c r="K109" s="438">
        <v>85</v>
      </c>
      <c r="L109" s="439" t="s">
        <v>4106</v>
      </c>
      <c r="M109" s="440">
        <v>69</v>
      </c>
      <c r="N109" s="264">
        <v>69</v>
      </c>
      <c r="O109" s="265" t="s">
        <v>3325</v>
      </c>
      <c r="P109" s="265">
        <v>58</v>
      </c>
      <c r="Q109" s="141">
        <v>63</v>
      </c>
      <c r="R109" s="142" t="s">
        <v>2579</v>
      </c>
      <c r="S109" s="143">
        <v>72</v>
      </c>
      <c r="T109" s="131">
        <v>50</v>
      </c>
      <c r="U109" s="278" t="s">
        <v>1835</v>
      </c>
      <c r="V109" s="132">
        <v>95</v>
      </c>
      <c r="W109" s="306">
        <v>52</v>
      </c>
      <c r="X109" s="307" t="s">
        <v>1083</v>
      </c>
      <c r="Y109" s="308">
        <v>111</v>
      </c>
      <c r="Z109" s="264">
        <v>65</v>
      </c>
      <c r="AA109" s="265" t="s">
        <v>342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">
      <c r="A110" s="20" t="s">
        <v>141</v>
      </c>
      <c r="B110" s="524">
        <v>0</v>
      </c>
      <c r="C110" s="525" t="s">
        <v>270</v>
      </c>
      <c r="D110" s="526">
        <v>0</v>
      </c>
      <c r="E110" s="438">
        <v>0</v>
      </c>
      <c r="F110" s="439" t="s">
        <v>270</v>
      </c>
      <c r="G110" s="440">
        <v>0</v>
      </c>
      <c r="H110" s="468">
        <v>0</v>
      </c>
      <c r="I110" s="468" t="s">
        <v>270</v>
      </c>
      <c r="J110" s="469">
        <v>0</v>
      </c>
      <c r="K110" s="438">
        <v>0</v>
      </c>
      <c r="L110" s="439" t="s">
        <v>270</v>
      </c>
      <c r="M110" s="440">
        <v>0</v>
      </c>
      <c r="N110" s="264">
        <v>0</v>
      </c>
      <c r="O110" s="265" t="s">
        <v>270</v>
      </c>
      <c r="P110" s="265">
        <v>0</v>
      </c>
      <c r="Q110" s="141">
        <v>0</v>
      </c>
      <c r="R110" s="142" t="s">
        <v>270</v>
      </c>
      <c r="S110" s="143">
        <v>0</v>
      </c>
      <c r="T110" s="131">
        <v>0</v>
      </c>
      <c r="U110" s="278" t="s">
        <v>270</v>
      </c>
      <c r="V110" s="132">
        <v>0</v>
      </c>
      <c r="W110" s="306">
        <v>0</v>
      </c>
      <c r="X110" s="307" t="s">
        <v>270</v>
      </c>
      <c r="Y110" s="308">
        <v>0</v>
      </c>
      <c r="Z110" s="264">
        <v>0</v>
      </c>
      <c r="AA110" s="265" t="s">
        <v>270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">
      <c r="A111" s="20" t="s">
        <v>44</v>
      </c>
      <c r="B111" s="524">
        <v>35</v>
      </c>
      <c r="C111" s="525" t="s">
        <v>6337</v>
      </c>
      <c r="D111" s="526">
        <v>41</v>
      </c>
      <c r="E111" s="438">
        <v>56</v>
      </c>
      <c r="F111" s="439" t="s">
        <v>5603</v>
      </c>
      <c r="G111" s="440">
        <v>139</v>
      </c>
      <c r="H111" s="468">
        <v>34</v>
      </c>
      <c r="I111" s="468" t="s">
        <v>4869</v>
      </c>
      <c r="J111" s="469">
        <v>75</v>
      </c>
      <c r="K111" s="438">
        <v>39</v>
      </c>
      <c r="L111" s="439" t="s">
        <v>4107</v>
      </c>
      <c r="M111" s="440">
        <v>46</v>
      </c>
      <c r="N111" s="264">
        <v>29</v>
      </c>
      <c r="O111" s="265" t="s">
        <v>3326</v>
      </c>
      <c r="P111" s="265">
        <v>64</v>
      </c>
      <c r="Q111" s="141">
        <v>44</v>
      </c>
      <c r="R111" s="142" t="s">
        <v>2580</v>
      </c>
      <c r="S111" s="143">
        <v>48</v>
      </c>
      <c r="T111" s="131">
        <v>34</v>
      </c>
      <c r="U111" s="278" t="s">
        <v>1836</v>
      </c>
      <c r="V111" s="132">
        <v>60</v>
      </c>
      <c r="W111" s="306">
        <v>28</v>
      </c>
      <c r="X111" s="307" t="s">
        <v>1084</v>
      </c>
      <c r="Y111" s="308">
        <v>80</v>
      </c>
      <c r="Z111" s="264">
        <v>31</v>
      </c>
      <c r="AA111" s="265" t="s">
        <v>343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">
      <c r="A112" s="20" t="s">
        <v>45</v>
      </c>
      <c r="B112" s="524">
        <v>11</v>
      </c>
      <c r="C112" s="525" t="s">
        <v>6338</v>
      </c>
      <c r="D112" s="526">
        <v>19</v>
      </c>
      <c r="E112" s="438">
        <v>12</v>
      </c>
      <c r="F112" s="439" t="s">
        <v>5604</v>
      </c>
      <c r="G112" s="440">
        <v>43</v>
      </c>
      <c r="H112" s="468">
        <v>18</v>
      </c>
      <c r="I112" s="468" t="s">
        <v>4870</v>
      </c>
      <c r="J112" s="469">
        <v>51</v>
      </c>
      <c r="K112" s="438">
        <v>13</v>
      </c>
      <c r="L112" s="439" t="s">
        <v>4108</v>
      </c>
      <c r="M112" s="440">
        <v>33</v>
      </c>
      <c r="N112" s="264">
        <v>8</v>
      </c>
      <c r="O112" s="265" t="s">
        <v>3327</v>
      </c>
      <c r="P112" s="265">
        <v>66</v>
      </c>
      <c r="Q112" s="141">
        <v>10</v>
      </c>
      <c r="R112" s="142" t="s">
        <v>2581</v>
      </c>
      <c r="S112" s="143">
        <v>71</v>
      </c>
      <c r="T112" s="131">
        <v>7</v>
      </c>
      <c r="U112" s="278" t="s">
        <v>1837</v>
      </c>
      <c r="V112" s="132">
        <v>112</v>
      </c>
      <c r="W112" s="306">
        <v>11</v>
      </c>
      <c r="X112" s="307" t="s">
        <v>1085</v>
      </c>
      <c r="Y112" s="308">
        <v>158</v>
      </c>
      <c r="Z112" s="264">
        <v>15</v>
      </c>
      <c r="AA112" s="265" t="s">
        <v>344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">
      <c r="A113" s="20" t="s">
        <v>46</v>
      </c>
      <c r="B113" s="524">
        <v>7</v>
      </c>
      <c r="C113" s="525" t="s">
        <v>6339</v>
      </c>
      <c r="D113" s="526">
        <v>49</v>
      </c>
      <c r="E113" s="438">
        <v>10</v>
      </c>
      <c r="F113" s="439" t="s">
        <v>5605</v>
      </c>
      <c r="G113" s="440">
        <v>23</v>
      </c>
      <c r="H113" s="468">
        <v>13</v>
      </c>
      <c r="I113" s="468" t="s">
        <v>4871</v>
      </c>
      <c r="J113" s="469">
        <v>26</v>
      </c>
      <c r="K113" s="438">
        <v>12</v>
      </c>
      <c r="L113" s="439" t="s">
        <v>4109</v>
      </c>
      <c r="M113" s="440">
        <v>10</v>
      </c>
      <c r="N113" s="264">
        <v>12</v>
      </c>
      <c r="O113" s="265" t="s">
        <v>3328</v>
      </c>
      <c r="P113" s="265">
        <v>68</v>
      </c>
      <c r="Q113" s="141">
        <v>14</v>
      </c>
      <c r="R113" s="142" t="s">
        <v>2582</v>
      </c>
      <c r="S113" s="143">
        <v>36</v>
      </c>
      <c r="T113" s="131">
        <v>8</v>
      </c>
      <c r="U113" s="278" t="s">
        <v>1838</v>
      </c>
      <c r="V113" s="132">
        <v>40</v>
      </c>
      <c r="W113" s="306">
        <v>16</v>
      </c>
      <c r="X113" s="307" t="s">
        <v>1086</v>
      </c>
      <c r="Y113" s="308">
        <v>131</v>
      </c>
      <c r="Z113" s="267">
        <v>10</v>
      </c>
      <c r="AA113" s="265" t="s">
        <v>345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">
      <c r="B114" s="527"/>
      <c r="C114" s="22"/>
      <c r="D114" s="513"/>
      <c r="E114" s="486"/>
      <c r="F114" s="456"/>
      <c r="G114" s="457"/>
      <c r="J114" s="415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">
      <c r="A115" s="190"/>
      <c r="B115" s="511"/>
      <c r="C115" s="511"/>
      <c r="D115" s="512"/>
      <c r="E115" s="448"/>
      <c r="F115" s="448"/>
      <c r="G115" s="485"/>
      <c r="H115" s="423"/>
      <c r="I115" s="258"/>
      <c r="J115" s="414"/>
      <c r="K115" s="448"/>
      <c r="L115" s="449"/>
      <c r="M115" s="450"/>
      <c r="N115" s="258"/>
      <c r="O115" s="423"/>
      <c r="P115" s="423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">
      <c r="A116" s="199" t="s">
        <v>95</v>
      </c>
      <c r="B116" s="521">
        <v>442</v>
      </c>
      <c r="C116" s="522" t="s">
        <v>6355</v>
      </c>
      <c r="D116" s="523">
        <v>36</v>
      </c>
      <c r="E116" s="312">
        <v>602</v>
      </c>
      <c r="F116" s="460" t="s">
        <v>5620</v>
      </c>
      <c r="G116" s="461">
        <v>45</v>
      </c>
      <c r="H116" s="272">
        <v>601</v>
      </c>
      <c r="I116" s="475" t="s">
        <v>4863</v>
      </c>
      <c r="J116" s="476">
        <v>39</v>
      </c>
      <c r="K116" s="312">
        <v>512</v>
      </c>
      <c r="L116" s="460" t="s">
        <v>4124</v>
      </c>
      <c r="M116" s="461">
        <v>57</v>
      </c>
      <c r="N116" s="271">
        <v>495</v>
      </c>
      <c r="O116" s="272" t="s">
        <v>3343</v>
      </c>
      <c r="P116" s="272">
        <v>52</v>
      </c>
      <c r="Q116" s="219">
        <v>530</v>
      </c>
      <c r="R116" s="220" t="s">
        <v>2599</v>
      </c>
      <c r="S116" s="221">
        <v>62</v>
      </c>
      <c r="T116" s="35">
        <v>502</v>
      </c>
      <c r="U116" s="300" t="s">
        <v>1853</v>
      </c>
      <c r="V116" s="248">
        <v>84</v>
      </c>
      <c r="W116" s="313">
        <v>472</v>
      </c>
      <c r="X116" s="313" t="s">
        <v>1101</v>
      </c>
      <c r="Y116" s="314">
        <v>95</v>
      </c>
      <c r="Z116" s="271">
        <v>434</v>
      </c>
      <c r="AA116" s="272" t="s">
        <v>361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">
      <c r="A117" s="20" t="s">
        <v>47</v>
      </c>
      <c r="B117" s="524">
        <v>30</v>
      </c>
      <c r="C117" s="525" t="s">
        <v>6341</v>
      </c>
      <c r="D117" s="526">
        <v>31</v>
      </c>
      <c r="E117" s="306">
        <v>36</v>
      </c>
      <c r="F117" s="439" t="s">
        <v>5607</v>
      </c>
      <c r="G117" s="440">
        <v>32</v>
      </c>
      <c r="H117" s="265">
        <v>49</v>
      </c>
      <c r="I117" s="468" t="s">
        <v>4850</v>
      </c>
      <c r="J117" s="469">
        <v>51</v>
      </c>
      <c r="K117" s="306">
        <v>59</v>
      </c>
      <c r="L117" s="439" t="s">
        <v>4111</v>
      </c>
      <c r="M117" s="440">
        <v>66</v>
      </c>
      <c r="N117" s="264">
        <v>44</v>
      </c>
      <c r="O117" s="265" t="s">
        <v>3330</v>
      </c>
      <c r="P117" s="265">
        <v>60</v>
      </c>
      <c r="Q117" s="141">
        <v>42</v>
      </c>
      <c r="R117" s="142" t="s">
        <v>2584</v>
      </c>
      <c r="S117" s="143">
        <v>55</v>
      </c>
      <c r="T117" s="131">
        <v>47</v>
      </c>
      <c r="U117" s="278" t="s">
        <v>1840</v>
      </c>
      <c r="V117" s="132">
        <v>104</v>
      </c>
      <c r="W117" s="306">
        <v>46</v>
      </c>
      <c r="X117" s="307" t="s">
        <v>1088</v>
      </c>
      <c r="Y117" s="308">
        <v>89</v>
      </c>
      <c r="Z117" s="264">
        <v>38</v>
      </c>
      <c r="AA117" s="265" t="s">
        <v>347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">
      <c r="A118" s="20" t="s">
        <v>48</v>
      </c>
      <c r="B118" s="524">
        <v>58</v>
      </c>
      <c r="C118" s="525" t="s">
        <v>6342</v>
      </c>
      <c r="D118" s="526">
        <v>32</v>
      </c>
      <c r="E118" s="438">
        <v>63</v>
      </c>
      <c r="F118" s="439" t="s">
        <v>5608</v>
      </c>
      <c r="G118" s="440">
        <v>33</v>
      </c>
      <c r="H118" s="468">
        <v>70</v>
      </c>
      <c r="I118" s="468" t="s">
        <v>4851</v>
      </c>
      <c r="J118" s="469">
        <v>33</v>
      </c>
      <c r="K118" s="438">
        <v>69</v>
      </c>
      <c r="L118" s="439" t="s">
        <v>4112</v>
      </c>
      <c r="M118" s="440">
        <v>49</v>
      </c>
      <c r="N118" s="264">
        <v>76</v>
      </c>
      <c r="O118" s="265" t="s">
        <v>3331</v>
      </c>
      <c r="P118" s="265">
        <v>42</v>
      </c>
      <c r="Q118" s="141">
        <v>89</v>
      </c>
      <c r="R118" s="142" t="s">
        <v>2585</v>
      </c>
      <c r="S118" s="143">
        <v>58</v>
      </c>
      <c r="T118" s="131">
        <v>65</v>
      </c>
      <c r="U118" s="278" t="s">
        <v>1841</v>
      </c>
      <c r="V118" s="132">
        <v>80</v>
      </c>
      <c r="W118" s="306">
        <v>62</v>
      </c>
      <c r="X118" s="307" t="s">
        <v>1089</v>
      </c>
      <c r="Y118" s="308">
        <v>100</v>
      </c>
      <c r="Z118" s="264">
        <v>60</v>
      </c>
      <c r="AA118" s="265" t="s">
        <v>348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">
      <c r="A119" s="20" t="s">
        <v>142</v>
      </c>
      <c r="B119" s="524">
        <v>4</v>
      </c>
      <c r="C119" s="525" t="s">
        <v>6343</v>
      </c>
      <c r="D119" s="526">
        <v>13</v>
      </c>
      <c r="E119" s="438">
        <v>10</v>
      </c>
      <c r="F119" s="439" t="s">
        <v>5609</v>
      </c>
      <c r="G119" s="440">
        <v>40</v>
      </c>
      <c r="H119" s="468">
        <v>9</v>
      </c>
      <c r="I119" s="468" t="s">
        <v>3652</v>
      </c>
      <c r="J119" s="469">
        <v>49</v>
      </c>
      <c r="K119" s="438">
        <v>8</v>
      </c>
      <c r="L119" s="439" t="s">
        <v>4113</v>
      </c>
      <c r="M119" s="440">
        <v>70</v>
      </c>
      <c r="N119" s="264">
        <v>6</v>
      </c>
      <c r="O119" s="265" t="s">
        <v>3332</v>
      </c>
      <c r="P119" s="265">
        <v>73</v>
      </c>
      <c r="Q119" s="141">
        <v>8</v>
      </c>
      <c r="R119" s="142" t="s">
        <v>2586</v>
      </c>
      <c r="S119" s="143">
        <v>56</v>
      </c>
      <c r="T119" s="131">
        <v>9</v>
      </c>
      <c r="U119" s="278" t="s">
        <v>1842</v>
      </c>
      <c r="V119" s="132">
        <v>74</v>
      </c>
      <c r="W119" s="306">
        <v>7</v>
      </c>
      <c r="X119" s="307" t="s">
        <v>1090</v>
      </c>
      <c r="Y119" s="308">
        <v>119</v>
      </c>
      <c r="Z119" s="264">
        <v>9</v>
      </c>
      <c r="AA119" s="265" t="s">
        <v>349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">
      <c r="A120" s="20" t="s">
        <v>143</v>
      </c>
      <c r="B120" s="524">
        <v>4</v>
      </c>
      <c r="C120" s="525" t="s">
        <v>6344</v>
      </c>
      <c r="D120" s="526">
        <v>24</v>
      </c>
      <c r="E120" s="438">
        <v>0</v>
      </c>
      <c r="F120" s="439" t="s">
        <v>270</v>
      </c>
      <c r="G120" s="440">
        <v>0</v>
      </c>
      <c r="H120" s="468">
        <v>3</v>
      </c>
      <c r="I120" s="468" t="s">
        <v>4852</v>
      </c>
      <c r="J120" s="469">
        <v>49</v>
      </c>
      <c r="K120" s="438">
        <v>1</v>
      </c>
      <c r="L120" s="439" t="s">
        <v>3582</v>
      </c>
      <c r="M120" s="440">
        <v>2</v>
      </c>
      <c r="N120" s="264">
        <v>1</v>
      </c>
      <c r="O120" s="265" t="s">
        <v>3111</v>
      </c>
      <c r="P120" s="265">
        <v>73</v>
      </c>
      <c r="Q120" s="141">
        <v>1</v>
      </c>
      <c r="R120" s="142" t="s">
        <v>2587</v>
      </c>
      <c r="S120" s="143">
        <v>4</v>
      </c>
      <c r="T120" s="131">
        <v>3</v>
      </c>
      <c r="U120" s="278" t="s">
        <v>1843</v>
      </c>
      <c r="V120" s="132">
        <v>416</v>
      </c>
      <c r="W120" s="306">
        <v>3</v>
      </c>
      <c r="X120" s="307" t="s">
        <v>1091</v>
      </c>
      <c r="Y120" s="308">
        <v>96</v>
      </c>
      <c r="Z120" s="264">
        <v>0</v>
      </c>
      <c r="AA120" s="265" t="s">
        <v>270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">
      <c r="A121" s="20" t="s">
        <v>49</v>
      </c>
      <c r="B121" s="524">
        <v>73</v>
      </c>
      <c r="C121" s="525" t="s">
        <v>6345</v>
      </c>
      <c r="D121" s="526">
        <v>31</v>
      </c>
      <c r="E121" s="438">
        <v>103</v>
      </c>
      <c r="F121" s="439" t="s">
        <v>5610</v>
      </c>
      <c r="G121" s="440">
        <v>77</v>
      </c>
      <c r="H121" s="468">
        <v>108</v>
      </c>
      <c r="I121" s="468" t="s">
        <v>4853</v>
      </c>
      <c r="J121" s="469">
        <v>36</v>
      </c>
      <c r="K121" s="438">
        <v>79</v>
      </c>
      <c r="L121" s="439" t="s">
        <v>4114</v>
      </c>
      <c r="M121" s="440">
        <v>58</v>
      </c>
      <c r="N121" s="264">
        <v>89</v>
      </c>
      <c r="O121" s="265" t="s">
        <v>3333</v>
      </c>
      <c r="P121" s="265">
        <v>50</v>
      </c>
      <c r="Q121" s="141">
        <v>85</v>
      </c>
      <c r="R121" s="142" t="s">
        <v>2588</v>
      </c>
      <c r="S121" s="143">
        <v>51</v>
      </c>
      <c r="T121" s="131">
        <v>97</v>
      </c>
      <c r="U121" s="278" t="s">
        <v>1844</v>
      </c>
      <c r="V121" s="132">
        <v>83</v>
      </c>
      <c r="W121" s="306">
        <v>80</v>
      </c>
      <c r="X121" s="307" t="s">
        <v>1092</v>
      </c>
      <c r="Y121" s="308">
        <v>88</v>
      </c>
      <c r="Z121" s="264">
        <v>67</v>
      </c>
      <c r="AA121" s="265" t="s">
        <v>350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">
      <c r="A122" s="20" t="s">
        <v>144</v>
      </c>
      <c r="B122" s="524">
        <v>0</v>
      </c>
      <c r="C122" s="525" t="s">
        <v>270</v>
      </c>
      <c r="D122" s="526">
        <v>0</v>
      </c>
      <c r="E122" s="438">
        <v>0</v>
      </c>
      <c r="F122" s="439" t="s">
        <v>270</v>
      </c>
      <c r="G122" s="440">
        <v>0</v>
      </c>
      <c r="H122" s="468">
        <v>1</v>
      </c>
      <c r="I122" s="468" t="s">
        <v>4854</v>
      </c>
      <c r="J122" s="469">
        <v>1</v>
      </c>
      <c r="K122" s="438">
        <v>0</v>
      </c>
      <c r="L122" s="439" t="s">
        <v>270</v>
      </c>
      <c r="M122" s="440">
        <v>0</v>
      </c>
      <c r="N122" s="264">
        <v>0</v>
      </c>
      <c r="O122" s="265" t="s">
        <v>270</v>
      </c>
      <c r="P122" s="265">
        <v>0</v>
      </c>
      <c r="Q122" s="141">
        <v>1</v>
      </c>
      <c r="R122" s="142" t="s">
        <v>2589</v>
      </c>
      <c r="S122" s="143">
        <v>20</v>
      </c>
      <c r="T122" s="131">
        <v>0</v>
      </c>
      <c r="U122" s="278" t="s">
        <v>270</v>
      </c>
      <c r="V122" s="132">
        <v>0</v>
      </c>
      <c r="W122" s="306">
        <v>0</v>
      </c>
      <c r="X122" s="307" t="s">
        <v>270</v>
      </c>
      <c r="Y122" s="308">
        <v>0</v>
      </c>
      <c r="Z122" s="264">
        <v>4</v>
      </c>
      <c r="AA122" s="265" t="s">
        <v>351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">
      <c r="A123" s="20" t="s">
        <v>50</v>
      </c>
      <c r="B123" s="524">
        <v>14</v>
      </c>
      <c r="C123" s="525" t="s">
        <v>6346</v>
      </c>
      <c r="D123" s="526">
        <v>22</v>
      </c>
      <c r="E123" s="438">
        <v>15</v>
      </c>
      <c r="F123" s="439" t="s">
        <v>5611</v>
      </c>
      <c r="G123" s="440">
        <v>24</v>
      </c>
      <c r="H123" s="468">
        <v>10</v>
      </c>
      <c r="I123" s="468" t="s">
        <v>4855</v>
      </c>
      <c r="J123" s="469">
        <v>55</v>
      </c>
      <c r="K123" s="438">
        <v>15</v>
      </c>
      <c r="L123" s="439" t="s">
        <v>4115</v>
      </c>
      <c r="M123" s="440">
        <v>46</v>
      </c>
      <c r="N123" s="264">
        <v>9</v>
      </c>
      <c r="O123" s="265" t="s">
        <v>3334</v>
      </c>
      <c r="P123" s="265">
        <v>87</v>
      </c>
      <c r="Q123" s="141">
        <v>11</v>
      </c>
      <c r="R123" s="142" t="s">
        <v>2590</v>
      </c>
      <c r="S123" s="143">
        <v>139</v>
      </c>
      <c r="T123" s="131">
        <v>10</v>
      </c>
      <c r="U123" s="278" t="s">
        <v>1845</v>
      </c>
      <c r="V123" s="132">
        <v>52</v>
      </c>
      <c r="W123" s="306">
        <v>13</v>
      </c>
      <c r="X123" s="307" t="s">
        <v>1093</v>
      </c>
      <c r="Y123" s="308">
        <v>67</v>
      </c>
      <c r="Z123" s="264">
        <v>11</v>
      </c>
      <c r="AA123" s="265" t="s">
        <v>352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">
      <c r="A124" s="20" t="s">
        <v>12</v>
      </c>
      <c r="B124" s="524">
        <v>204</v>
      </c>
      <c r="C124" s="525" t="s">
        <v>6347</v>
      </c>
      <c r="D124" s="526">
        <v>33</v>
      </c>
      <c r="E124" s="438">
        <v>287</v>
      </c>
      <c r="F124" s="439" t="s">
        <v>5612</v>
      </c>
      <c r="G124" s="440">
        <v>39</v>
      </c>
      <c r="H124" s="468">
        <v>267</v>
      </c>
      <c r="I124" s="468" t="s">
        <v>4856</v>
      </c>
      <c r="J124" s="469">
        <v>41</v>
      </c>
      <c r="K124" s="438">
        <v>194</v>
      </c>
      <c r="L124" s="439" t="s">
        <v>4116</v>
      </c>
      <c r="M124" s="440">
        <v>53</v>
      </c>
      <c r="N124" s="264">
        <v>194</v>
      </c>
      <c r="O124" s="265" t="s">
        <v>3335</v>
      </c>
      <c r="P124" s="265">
        <v>48</v>
      </c>
      <c r="Q124" s="141">
        <v>207</v>
      </c>
      <c r="R124" s="142" t="s">
        <v>2591</v>
      </c>
      <c r="S124" s="143">
        <v>63</v>
      </c>
      <c r="T124" s="131">
        <v>192</v>
      </c>
      <c r="U124" s="278" t="s">
        <v>1846</v>
      </c>
      <c r="V124" s="132">
        <v>79</v>
      </c>
      <c r="W124" s="306">
        <v>194</v>
      </c>
      <c r="X124" s="307" t="s">
        <v>1094</v>
      </c>
      <c r="Y124" s="308">
        <v>96</v>
      </c>
      <c r="Z124" s="264">
        <v>156</v>
      </c>
      <c r="AA124" s="265" t="s">
        <v>353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">
      <c r="A125" s="20" t="s">
        <v>145</v>
      </c>
      <c r="B125" s="524">
        <v>4</v>
      </c>
      <c r="C125" s="525" t="s">
        <v>6348</v>
      </c>
      <c r="D125" s="526">
        <v>67</v>
      </c>
      <c r="E125" s="438">
        <v>7</v>
      </c>
      <c r="F125" s="439" t="s">
        <v>5613</v>
      </c>
      <c r="G125" s="440">
        <v>25</v>
      </c>
      <c r="H125" s="468">
        <v>6</v>
      </c>
      <c r="I125" s="468" t="s">
        <v>4857</v>
      </c>
      <c r="J125" s="469">
        <v>23</v>
      </c>
      <c r="K125" s="438">
        <v>5</v>
      </c>
      <c r="L125" s="439" t="s">
        <v>4117</v>
      </c>
      <c r="M125" s="440">
        <v>82</v>
      </c>
      <c r="N125" s="264">
        <v>6</v>
      </c>
      <c r="O125" s="265" t="s">
        <v>3336</v>
      </c>
      <c r="P125" s="265">
        <v>37</v>
      </c>
      <c r="Q125" s="141">
        <v>8</v>
      </c>
      <c r="R125" s="142" t="s">
        <v>2592</v>
      </c>
      <c r="S125" s="143">
        <v>119</v>
      </c>
      <c r="T125" s="131">
        <v>5</v>
      </c>
      <c r="U125" s="278" t="s">
        <v>1847</v>
      </c>
      <c r="V125" s="132">
        <v>105</v>
      </c>
      <c r="W125" s="306">
        <v>1</v>
      </c>
      <c r="X125" s="307" t="s">
        <v>490</v>
      </c>
      <c r="Y125" s="308">
        <v>74</v>
      </c>
      <c r="Z125" s="264">
        <v>10</v>
      </c>
      <c r="AA125" s="265" t="s">
        <v>354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">
      <c r="A126" s="20" t="s">
        <v>146</v>
      </c>
      <c r="B126" s="524">
        <v>2</v>
      </c>
      <c r="C126" s="525" t="s">
        <v>6349</v>
      </c>
      <c r="D126" s="526">
        <v>44</v>
      </c>
      <c r="E126" s="438">
        <v>8</v>
      </c>
      <c r="F126" s="439" t="s">
        <v>5614</v>
      </c>
      <c r="G126" s="440">
        <v>53</v>
      </c>
      <c r="H126" s="468">
        <v>5</v>
      </c>
      <c r="I126" s="468" t="s">
        <v>4858</v>
      </c>
      <c r="J126" s="469">
        <v>21</v>
      </c>
      <c r="K126" s="438">
        <v>11</v>
      </c>
      <c r="L126" s="439" t="s">
        <v>4118</v>
      </c>
      <c r="M126" s="440">
        <v>87</v>
      </c>
      <c r="N126" s="264">
        <v>9</v>
      </c>
      <c r="O126" s="265" t="s">
        <v>3337</v>
      </c>
      <c r="P126" s="265">
        <v>128</v>
      </c>
      <c r="Q126" s="141">
        <v>10</v>
      </c>
      <c r="R126" s="142" t="s">
        <v>2593</v>
      </c>
      <c r="S126" s="143">
        <v>60</v>
      </c>
      <c r="T126" s="131">
        <v>7</v>
      </c>
      <c r="U126" s="278" t="s">
        <v>1848</v>
      </c>
      <c r="V126" s="132">
        <v>108</v>
      </c>
      <c r="W126" s="306">
        <v>9</v>
      </c>
      <c r="X126" s="307" t="s">
        <v>1095</v>
      </c>
      <c r="Y126" s="308">
        <v>116</v>
      </c>
      <c r="Z126" s="264">
        <v>5</v>
      </c>
      <c r="AA126" s="265" t="s">
        <v>355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">
      <c r="A127" s="20" t="s">
        <v>246</v>
      </c>
      <c r="B127" s="524">
        <v>11</v>
      </c>
      <c r="C127" s="525" t="s">
        <v>6350</v>
      </c>
      <c r="D127" s="526">
        <v>30</v>
      </c>
      <c r="E127" s="438">
        <v>21</v>
      </c>
      <c r="F127" s="439" t="s">
        <v>5615</v>
      </c>
      <c r="G127" s="440">
        <v>30</v>
      </c>
      <c r="H127" s="468">
        <v>18</v>
      </c>
      <c r="I127" s="468" t="s">
        <v>4859</v>
      </c>
      <c r="J127" s="469">
        <v>24</v>
      </c>
      <c r="K127" s="438">
        <v>17</v>
      </c>
      <c r="L127" s="439" t="s">
        <v>4119</v>
      </c>
      <c r="M127" s="440">
        <v>82</v>
      </c>
      <c r="N127" s="264">
        <v>16</v>
      </c>
      <c r="O127" s="265" t="s">
        <v>3338</v>
      </c>
      <c r="P127" s="265">
        <v>67</v>
      </c>
      <c r="Q127" s="141">
        <v>21</v>
      </c>
      <c r="R127" s="142" t="s">
        <v>2594</v>
      </c>
      <c r="S127" s="143">
        <v>43</v>
      </c>
      <c r="T127" s="131">
        <v>20</v>
      </c>
      <c r="U127" s="278" t="s">
        <v>1849</v>
      </c>
      <c r="V127" s="132">
        <v>66</v>
      </c>
      <c r="W127" s="306">
        <v>14</v>
      </c>
      <c r="X127" s="307" t="s">
        <v>1096</v>
      </c>
      <c r="Y127" s="308">
        <v>121</v>
      </c>
      <c r="Z127" s="264">
        <v>13</v>
      </c>
      <c r="AA127" s="265" t="s">
        <v>356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">
      <c r="A128" s="20" t="s">
        <v>194</v>
      </c>
      <c r="B128" s="524">
        <v>11</v>
      </c>
      <c r="C128" s="525" t="s">
        <v>6351</v>
      </c>
      <c r="D128" s="526">
        <v>58</v>
      </c>
      <c r="E128" s="438">
        <v>14</v>
      </c>
      <c r="F128" s="439" t="s">
        <v>5616</v>
      </c>
      <c r="G128" s="440">
        <v>59</v>
      </c>
      <c r="H128" s="468">
        <v>14</v>
      </c>
      <c r="I128" s="468" t="s">
        <v>4860</v>
      </c>
      <c r="J128" s="469">
        <v>51</v>
      </c>
      <c r="K128" s="438">
        <v>12</v>
      </c>
      <c r="L128" s="439" t="s">
        <v>4120</v>
      </c>
      <c r="M128" s="440">
        <v>36</v>
      </c>
      <c r="N128" s="264">
        <v>7</v>
      </c>
      <c r="O128" s="265" t="s">
        <v>3339</v>
      </c>
      <c r="P128" s="265">
        <v>39</v>
      </c>
      <c r="Q128" s="141">
        <v>6</v>
      </c>
      <c r="R128" s="142" t="s">
        <v>2595</v>
      </c>
      <c r="S128" s="143">
        <v>46</v>
      </c>
      <c r="T128" s="131">
        <v>5</v>
      </c>
      <c r="U128" s="278" t="s">
        <v>1850</v>
      </c>
      <c r="V128" s="132">
        <v>102</v>
      </c>
      <c r="W128" s="306">
        <v>5</v>
      </c>
      <c r="X128" s="307" t="s">
        <v>1097</v>
      </c>
      <c r="Y128" s="308">
        <v>109</v>
      </c>
      <c r="Z128" s="264">
        <v>13</v>
      </c>
      <c r="AA128" s="265" t="s">
        <v>357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">
      <c r="A129" s="20" t="s">
        <v>51</v>
      </c>
      <c r="B129" s="524">
        <v>20</v>
      </c>
      <c r="C129" s="525" t="s">
        <v>6352</v>
      </c>
      <c r="D129" s="526">
        <v>107</v>
      </c>
      <c r="E129" s="438">
        <v>26</v>
      </c>
      <c r="F129" s="439" t="s">
        <v>5617</v>
      </c>
      <c r="G129" s="440">
        <v>50</v>
      </c>
      <c r="H129" s="468">
        <v>33</v>
      </c>
      <c r="I129" s="468" t="s">
        <v>4861</v>
      </c>
      <c r="J129" s="469">
        <v>35</v>
      </c>
      <c r="K129" s="438">
        <v>32</v>
      </c>
      <c r="L129" s="439" t="s">
        <v>4121</v>
      </c>
      <c r="M129" s="440">
        <v>65</v>
      </c>
      <c r="N129" s="264">
        <v>24</v>
      </c>
      <c r="O129" s="265" t="s">
        <v>3340</v>
      </c>
      <c r="P129" s="265">
        <v>58</v>
      </c>
      <c r="Q129" s="141">
        <v>30</v>
      </c>
      <c r="R129" s="142" t="s">
        <v>2596</v>
      </c>
      <c r="S129" s="143">
        <v>72</v>
      </c>
      <c r="T129" s="131">
        <v>28</v>
      </c>
      <c r="U129" s="278" t="s">
        <v>1851</v>
      </c>
      <c r="V129" s="132">
        <v>98</v>
      </c>
      <c r="W129" s="306">
        <v>31</v>
      </c>
      <c r="X129" s="307" t="s">
        <v>1098</v>
      </c>
      <c r="Y129" s="308">
        <v>86</v>
      </c>
      <c r="Z129" s="264">
        <v>30</v>
      </c>
      <c r="AA129" s="265" t="s">
        <v>358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">
      <c r="A130" s="20" t="s">
        <v>253</v>
      </c>
      <c r="B130" s="524">
        <v>3</v>
      </c>
      <c r="C130" s="525" t="s">
        <v>6353</v>
      </c>
      <c r="D130" s="526">
        <v>32</v>
      </c>
      <c r="E130" s="438">
        <v>7</v>
      </c>
      <c r="F130" s="439" t="s">
        <v>5618</v>
      </c>
      <c r="G130" s="440">
        <v>36</v>
      </c>
      <c r="H130" s="468">
        <v>7</v>
      </c>
      <c r="I130" s="468" t="s">
        <v>4862</v>
      </c>
      <c r="J130" s="469">
        <v>50</v>
      </c>
      <c r="K130" s="438">
        <v>5</v>
      </c>
      <c r="L130" s="439" t="s">
        <v>4122</v>
      </c>
      <c r="M130" s="440">
        <v>62</v>
      </c>
      <c r="N130" s="264">
        <v>8</v>
      </c>
      <c r="O130" s="265" t="s">
        <v>3341</v>
      </c>
      <c r="P130" s="265">
        <v>34</v>
      </c>
      <c r="Q130" s="141">
        <v>7</v>
      </c>
      <c r="R130" s="142" t="s">
        <v>2597</v>
      </c>
      <c r="S130" s="143">
        <v>108</v>
      </c>
      <c r="T130" s="131">
        <v>10</v>
      </c>
      <c r="U130" s="278" t="s">
        <v>1159</v>
      </c>
      <c r="V130" s="132">
        <v>41</v>
      </c>
      <c r="W130" s="306">
        <v>5</v>
      </c>
      <c r="X130" s="307" t="s">
        <v>1099</v>
      </c>
      <c r="Y130" s="308">
        <v>111</v>
      </c>
      <c r="Z130" s="264">
        <v>13</v>
      </c>
      <c r="AA130" s="265" t="s">
        <v>359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">
      <c r="A131" s="24" t="s">
        <v>147</v>
      </c>
      <c r="B131" s="524">
        <v>4</v>
      </c>
      <c r="C131" s="525" t="s">
        <v>6354</v>
      </c>
      <c r="D131" s="526">
        <v>23</v>
      </c>
      <c r="E131" s="438">
        <v>5</v>
      </c>
      <c r="F131" s="439" t="s">
        <v>5619</v>
      </c>
      <c r="G131" s="440">
        <v>46</v>
      </c>
      <c r="H131" s="468">
        <v>1</v>
      </c>
      <c r="I131" s="468" t="s">
        <v>2589</v>
      </c>
      <c r="J131" s="469">
        <v>3</v>
      </c>
      <c r="K131" s="438">
        <v>5</v>
      </c>
      <c r="L131" s="439" t="s">
        <v>4123</v>
      </c>
      <c r="M131" s="440">
        <v>72</v>
      </c>
      <c r="N131" s="264">
        <v>6</v>
      </c>
      <c r="O131" s="265" t="s">
        <v>3342</v>
      </c>
      <c r="P131" s="265">
        <v>56</v>
      </c>
      <c r="Q131" s="141">
        <v>4</v>
      </c>
      <c r="R131" s="142" t="s">
        <v>2598</v>
      </c>
      <c r="S131" s="143">
        <v>106</v>
      </c>
      <c r="T131" s="127">
        <v>4</v>
      </c>
      <c r="U131" s="297" t="s">
        <v>1852</v>
      </c>
      <c r="V131" s="128">
        <v>92</v>
      </c>
      <c r="W131" s="309">
        <v>2</v>
      </c>
      <c r="X131" s="310" t="s">
        <v>1100</v>
      </c>
      <c r="Y131" s="311">
        <v>58</v>
      </c>
      <c r="Z131" s="267">
        <v>5</v>
      </c>
      <c r="AA131" s="268" t="s">
        <v>360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">
      <c r="A132" s="21" t="s">
        <v>92</v>
      </c>
      <c r="B132" s="203"/>
      <c r="C132" s="421"/>
      <c r="D132" s="422"/>
      <c r="E132" s="122"/>
      <c r="F132" s="123"/>
      <c r="G132" s="124"/>
      <c r="H132" s="421"/>
      <c r="I132" s="421"/>
      <c r="J132" s="422"/>
      <c r="K132" s="452"/>
      <c r="L132" s="452"/>
      <c r="M132" s="453"/>
      <c r="N132" s="203"/>
      <c r="O132" s="421"/>
      <c r="P132" s="422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">
      <c r="A133" s="19">
        <f ca="1">TODAY()</f>
        <v>45363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">
      <c r="B134" s="390" t="s">
        <v>262</v>
      </c>
      <c r="C134" s="4" t="s">
        <v>263</v>
      </c>
      <c r="D134" s="391" t="s">
        <v>264</v>
      </c>
      <c r="E134" s="410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">
      <c r="A135" s="50" t="s">
        <v>129</v>
      </c>
      <c r="B135" s="521">
        <v>190</v>
      </c>
      <c r="C135" s="522" t="s">
        <v>6373</v>
      </c>
      <c r="D135" s="523">
        <v>31</v>
      </c>
      <c r="E135" s="312">
        <v>257</v>
      </c>
      <c r="F135" s="460" t="s">
        <v>5640</v>
      </c>
      <c r="G135" s="461">
        <v>25</v>
      </c>
      <c r="H135" s="272">
        <v>296</v>
      </c>
      <c r="I135" s="475" t="s">
        <v>4892</v>
      </c>
      <c r="J135" s="476">
        <v>35</v>
      </c>
      <c r="K135" s="313">
        <v>282</v>
      </c>
      <c r="L135" s="460" t="s">
        <v>4145</v>
      </c>
      <c r="M135" s="461">
        <v>70</v>
      </c>
      <c r="N135" s="271">
        <v>247</v>
      </c>
      <c r="O135" s="272" t="s">
        <v>3362</v>
      </c>
      <c r="P135" s="273">
        <v>61</v>
      </c>
      <c r="Q135" s="220">
        <v>253</v>
      </c>
      <c r="R135" s="220" t="s">
        <v>2622</v>
      </c>
      <c r="S135" s="221">
        <v>72</v>
      </c>
      <c r="T135" s="247">
        <v>247</v>
      </c>
      <c r="U135" s="300" t="s">
        <v>1874</v>
      </c>
      <c r="V135" s="248">
        <v>89</v>
      </c>
      <c r="W135" s="312">
        <v>218</v>
      </c>
      <c r="X135" s="313" t="s">
        <v>1120</v>
      </c>
      <c r="Y135" s="314">
        <v>80</v>
      </c>
      <c r="Z135" s="271">
        <v>224</v>
      </c>
      <c r="AA135" s="272" t="s">
        <v>383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">
      <c r="A136" s="20" t="s">
        <v>166</v>
      </c>
      <c r="B136" s="524">
        <v>1</v>
      </c>
      <c r="C136" s="525" t="s">
        <v>3347</v>
      </c>
      <c r="D136" s="526">
        <v>13</v>
      </c>
      <c r="E136" s="306">
        <v>0</v>
      </c>
      <c r="F136" s="439" t="s">
        <v>270</v>
      </c>
      <c r="G136" s="440">
        <v>0</v>
      </c>
      <c r="H136" s="265">
        <v>3</v>
      </c>
      <c r="I136" s="468" t="s">
        <v>4873</v>
      </c>
      <c r="J136" s="469">
        <v>25</v>
      </c>
      <c r="K136" s="306">
        <v>1</v>
      </c>
      <c r="L136" s="439" t="s">
        <v>4125</v>
      </c>
      <c r="M136" s="440">
        <v>70</v>
      </c>
      <c r="N136" s="264">
        <v>1</v>
      </c>
      <c r="O136" s="265" t="s">
        <v>3344</v>
      </c>
      <c r="P136" s="265">
        <v>111</v>
      </c>
      <c r="Q136" s="141">
        <v>1</v>
      </c>
      <c r="R136" s="142" t="s">
        <v>2600</v>
      </c>
      <c r="S136" s="143">
        <v>461</v>
      </c>
      <c r="T136" s="131">
        <v>1</v>
      </c>
      <c r="U136" s="278" t="s">
        <v>1854</v>
      </c>
      <c r="V136" s="132">
        <v>143</v>
      </c>
      <c r="W136" s="306">
        <v>0</v>
      </c>
      <c r="X136" s="307" t="s">
        <v>270</v>
      </c>
      <c r="Y136" s="308">
        <v>0</v>
      </c>
      <c r="Z136" s="264">
        <v>1</v>
      </c>
      <c r="AA136" s="265" t="s">
        <v>362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">
      <c r="A137" s="20" t="s">
        <v>167</v>
      </c>
      <c r="B137" s="524">
        <v>0</v>
      </c>
      <c r="C137" s="525" t="s">
        <v>270</v>
      </c>
      <c r="D137" s="526">
        <v>0</v>
      </c>
      <c r="E137" s="438">
        <v>1</v>
      </c>
      <c r="F137" s="439" t="s">
        <v>4069</v>
      </c>
      <c r="G137" s="440">
        <v>4</v>
      </c>
      <c r="H137" s="468">
        <v>0</v>
      </c>
      <c r="I137" s="468" t="s">
        <v>270</v>
      </c>
      <c r="J137" s="469">
        <v>0</v>
      </c>
      <c r="K137" s="438">
        <v>2</v>
      </c>
      <c r="L137" s="439" t="s">
        <v>4126</v>
      </c>
      <c r="M137" s="440">
        <v>41</v>
      </c>
      <c r="N137" s="264">
        <v>0</v>
      </c>
      <c r="O137" s="265" t="s">
        <v>270</v>
      </c>
      <c r="P137" s="265">
        <v>0</v>
      </c>
      <c r="Q137" s="141">
        <v>2</v>
      </c>
      <c r="R137" s="142" t="s">
        <v>2601</v>
      </c>
      <c r="S137" s="143">
        <v>81</v>
      </c>
      <c r="T137" s="131">
        <v>3</v>
      </c>
      <c r="U137" s="278" t="s">
        <v>1855</v>
      </c>
      <c r="V137" s="132">
        <v>90</v>
      </c>
      <c r="W137" s="306">
        <v>2</v>
      </c>
      <c r="X137" s="307" t="s">
        <v>1102</v>
      </c>
      <c r="Y137" s="308">
        <v>147</v>
      </c>
      <c r="Z137" s="264">
        <v>1</v>
      </c>
      <c r="AA137" s="265" t="s">
        <v>363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">
      <c r="A138" s="20" t="s">
        <v>168</v>
      </c>
      <c r="B138" s="524">
        <v>7</v>
      </c>
      <c r="C138" s="525" t="s">
        <v>6356</v>
      </c>
      <c r="D138" s="526">
        <v>27</v>
      </c>
      <c r="E138" s="438">
        <v>8</v>
      </c>
      <c r="F138" s="439" t="s">
        <v>5621</v>
      </c>
      <c r="G138" s="440">
        <v>7</v>
      </c>
      <c r="H138" s="468">
        <v>8</v>
      </c>
      <c r="I138" s="468" t="s">
        <v>4874</v>
      </c>
      <c r="J138" s="469">
        <v>60</v>
      </c>
      <c r="K138" s="438">
        <v>7</v>
      </c>
      <c r="L138" s="439" t="s">
        <v>4127</v>
      </c>
      <c r="M138" s="440">
        <v>60</v>
      </c>
      <c r="N138" s="264">
        <v>9</v>
      </c>
      <c r="O138" s="265" t="s">
        <v>3345</v>
      </c>
      <c r="P138" s="265">
        <v>57</v>
      </c>
      <c r="Q138" s="141">
        <v>4</v>
      </c>
      <c r="R138" s="142" t="s">
        <v>2602</v>
      </c>
      <c r="S138" s="143">
        <v>118</v>
      </c>
      <c r="T138" s="131">
        <v>2</v>
      </c>
      <c r="U138" s="278" t="s">
        <v>1856</v>
      </c>
      <c r="V138" s="132">
        <v>149</v>
      </c>
      <c r="W138" s="306">
        <v>5</v>
      </c>
      <c r="X138" s="307" t="s">
        <v>1103</v>
      </c>
      <c r="Y138" s="308">
        <v>131</v>
      </c>
      <c r="Z138" s="264">
        <v>5</v>
      </c>
      <c r="AA138" s="265" t="s">
        <v>364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">
      <c r="A139" s="20" t="s">
        <v>169</v>
      </c>
      <c r="B139" s="524">
        <v>5</v>
      </c>
      <c r="C139" s="525" t="s">
        <v>6357</v>
      </c>
      <c r="D139" s="526">
        <v>50</v>
      </c>
      <c r="E139" s="438">
        <v>3</v>
      </c>
      <c r="F139" s="439" t="s">
        <v>5622</v>
      </c>
      <c r="G139" s="440">
        <v>54</v>
      </c>
      <c r="H139" s="468">
        <v>0</v>
      </c>
      <c r="I139" s="468" t="s">
        <v>270</v>
      </c>
      <c r="J139" s="469">
        <v>0</v>
      </c>
      <c r="K139" s="438">
        <v>4</v>
      </c>
      <c r="L139" s="439" t="s">
        <v>4128</v>
      </c>
      <c r="M139" s="440">
        <v>243</v>
      </c>
      <c r="N139" s="264">
        <v>3</v>
      </c>
      <c r="O139" s="265" t="s">
        <v>3346</v>
      </c>
      <c r="P139" s="265">
        <v>7</v>
      </c>
      <c r="Q139" s="141">
        <v>3</v>
      </c>
      <c r="R139" s="142" t="s">
        <v>2603</v>
      </c>
      <c r="S139" s="143">
        <v>84</v>
      </c>
      <c r="T139" s="131">
        <v>6</v>
      </c>
      <c r="U139" s="278" t="s">
        <v>1857</v>
      </c>
      <c r="V139" s="132">
        <v>134</v>
      </c>
      <c r="W139" s="306">
        <v>4</v>
      </c>
      <c r="X139" s="307" t="s">
        <v>1104</v>
      </c>
      <c r="Y139" s="308">
        <v>104</v>
      </c>
      <c r="Z139" s="264">
        <v>6</v>
      </c>
      <c r="AA139" s="265" t="s">
        <v>365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">
      <c r="A140" s="20" t="s">
        <v>170</v>
      </c>
      <c r="B140" s="524">
        <v>1</v>
      </c>
      <c r="C140" s="525" t="s">
        <v>2546</v>
      </c>
      <c r="D140" s="526">
        <v>6</v>
      </c>
      <c r="E140" s="438">
        <v>3</v>
      </c>
      <c r="F140" s="439" t="s">
        <v>5623</v>
      </c>
      <c r="G140" s="440">
        <v>19</v>
      </c>
      <c r="H140" s="468">
        <v>2</v>
      </c>
      <c r="I140" s="468" t="s">
        <v>4875</v>
      </c>
      <c r="J140" s="469">
        <v>58</v>
      </c>
      <c r="K140" s="438">
        <v>0</v>
      </c>
      <c r="L140" s="439" t="s">
        <v>270</v>
      </c>
      <c r="M140" s="440">
        <v>0</v>
      </c>
      <c r="N140" s="264">
        <v>1</v>
      </c>
      <c r="O140" s="265" t="s">
        <v>3347</v>
      </c>
      <c r="P140" s="265">
        <v>3</v>
      </c>
      <c r="Q140" s="141">
        <v>1</v>
      </c>
      <c r="R140" s="142" t="s">
        <v>2604</v>
      </c>
      <c r="S140" s="143">
        <v>91</v>
      </c>
      <c r="T140" s="131">
        <v>3</v>
      </c>
      <c r="U140" s="278" t="s">
        <v>1843</v>
      </c>
      <c r="V140" s="132">
        <v>77</v>
      </c>
      <c r="W140" s="306">
        <v>1</v>
      </c>
      <c r="X140" s="307" t="s">
        <v>1105</v>
      </c>
      <c r="Y140" s="308">
        <v>38</v>
      </c>
      <c r="Z140" s="264">
        <v>2</v>
      </c>
      <c r="AA140" s="265" t="s">
        <v>366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">
      <c r="A141" s="20" t="s">
        <v>171</v>
      </c>
      <c r="B141" s="524">
        <v>1</v>
      </c>
      <c r="C141" s="525" t="s">
        <v>4065</v>
      </c>
      <c r="D141" s="526">
        <v>2</v>
      </c>
      <c r="E141" s="438">
        <v>1</v>
      </c>
      <c r="F141" s="439" t="s">
        <v>1359</v>
      </c>
      <c r="G141" s="440">
        <v>4</v>
      </c>
      <c r="H141" s="468">
        <v>4</v>
      </c>
      <c r="I141" s="468" t="s">
        <v>4876</v>
      </c>
      <c r="J141" s="469">
        <v>53</v>
      </c>
      <c r="K141" s="438">
        <v>3</v>
      </c>
      <c r="L141" s="439" t="s">
        <v>4129</v>
      </c>
      <c r="M141" s="440">
        <v>154</v>
      </c>
      <c r="N141" s="264">
        <v>2</v>
      </c>
      <c r="O141" s="265" t="s">
        <v>2669</v>
      </c>
      <c r="P141" s="265">
        <v>83</v>
      </c>
      <c r="Q141" s="141">
        <v>0</v>
      </c>
      <c r="R141" s="142" t="s">
        <v>270</v>
      </c>
      <c r="S141" s="143">
        <v>0</v>
      </c>
      <c r="T141" s="131">
        <v>0</v>
      </c>
      <c r="U141" s="278" t="s">
        <v>270</v>
      </c>
      <c r="V141" s="132">
        <v>0</v>
      </c>
      <c r="W141" s="306">
        <v>1</v>
      </c>
      <c r="X141" s="307" t="s">
        <v>374</v>
      </c>
      <c r="Y141" s="308">
        <v>1</v>
      </c>
      <c r="Z141" s="264">
        <v>0</v>
      </c>
      <c r="AA141" s="265" t="s">
        <v>270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">
      <c r="A142" s="20" t="s">
        <v>172</v>
      </c>
      <c r="B142" s="524">
        <v>1</v>
      </c>
      <c r="C142" s="525" t="s">
        <v>374</v>
      </c>
      <c r="D142" s="526">
        <v>81</v>
      </c>
      <c r="E142" s="438">
        <v>2</v>
      </c>
      <c r="F142" s="439" t="s">
        <v>2546</v>
      </c>
      <c r="G142" s="440">
        <v>15</v>
      </c>
      <c r="H142" s="468">
        <v>0</v>
      </c>
      <c r="I142" s="468" t="s">
        <v>270</v>
      </c>
      <c r="J142" s="469">
        <v>0</v>
      </c>
      <c r="K142" s="438">
        <v>2</v>
      </c>
      <c r="L142" s="439" t="s">
        <v>4130</v>
      </c>
      <c r="M142" s="440">
        <v>77</v>
      </c>
      <c r="N142" s="264">
        <v>2</v>
      </c>
      <c r="O142" s="265" t="s">
        <v>281</v>
      </c>
      <c r="P142" s="265">
        <v>21</v>
      </c>
      <c r="Q142" s="141">
        <v>2</v>
      </c>
      <c r="R142" s="142" t="s">
        <v>2605</v>
      </c>
      <c r="S142" s="143">
        <v>89</v>
      </c>
      <c r="T142" s="131">
        <v>1</v>
      </c>
      <c r="U142" s="278" t="s">
        <v>1858</v>
      </c>
      <c r="V142" s="132">
        <v>256</v>
      </c>
      <c r="W142" s="306">
        <v>1</v>
      </c>
      <c r="X142" s="307" t="s">
        <v>1106</v>
      </c>
      <c r="Y142" s="308">
        <v>31</v>
      </c>
      <c r="Z142" s="264">
        <v>1</v>
      </c>
      <c r="AA142" s="265" t="s">
        <v>367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">
      <c r="A143" s="20" t="s">
        <v>173</v>
      </c>
      <c r="B143" s="524">
        <v>2</v>
      </c>
      <c r="C143" s="525" t="s">
        <v>6358</v>
      </c>
      <c r="D143" s="526">
        <v>13</v>
      </c>
      <c r="E143" s="438">
        <v>3</v>
      </c>
      <c r="F143" s="439" t="s">
        <v>5624</v>
      </c>
      <c r="G143" s="440">
        <v>27</v>
      </c>
      <c r="H143" s="468">
        <v>5</v>
      </c>
      <c r="I143" s="468" t="s">
        <v>4877</v>
      </c>
      <c r="J143" s="469">
        <v>30</v>
      </c>
      <c r="K143" s="438">
        <v>2</v>
      </c>
      <c r="L143" s="439" t="s">
        <v>4131</v>
      </c>
      <c r="M143" s="440">
        <v>11</v>
      </c>
      <c r="N143" s="264">
        <v>2</v>
      </c>
      <c r="O143" s="265" t="s">
        <v>3348</v>
      </c>
      <c r="P143" s="265">
        <v>157</v>
      </c>
      <c r="Q143" s="141">
        <v>7</v>
      </c>
      <c r="R143" s="142" t="s">
        <v>2606</v>
      </c>
      <c r="S143" s="143">
        <v>82</v>
      </c>
      <c r="T143" s="131">
        <v>8</v>
      </c>
      <c r="U143" s="278" t="s">
        <v>1859</v>
      </c>
      <c r="V143" s="132">
        <v>161</v>
      </c>
      <c r="W143" s="306">
        <v>2</v>
      </c>
      <c r="X143" s="307" t="s">
        <v>1107</v>
      </c>
      <c r="Y143" s="308">
        <v>122</v>
      </c>
      <c r="Z143" s="264">
        <v>1</v>
      </c>
      <c r="AA143" s="265" t="s">
        <v>368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">
      <c r="A144" s="20" t="s">
        <v>174</v>
      </c>
      <c r="B144" s="524">
        <v>5</v>
      </c>
      <c r="C144" s="525" t="s">
        <v>6359</v>
      </c>
      <c r="D144" s="526">
        <v>74</v>
      </c>
      <c r="E144" s="438">
        <v>9</v>
      </c>
      <c r="F144" s="439" t="s">
        <v>5625</v>
      </c>
      <c r="G144" s="440">
        <v>11</v>
      </c>
      <c r="H144" s="468">
        <v>8</v>
      </c>
      <c r="I144" s="468" t="s">
        <v>4878</v>
      </c>
      <c r="J144" s="469">
        <v>24</v>
      </c>
      <c r="K144" s="438">
        <v>9</v>
      </c>
      <c r="L144" s="439" t="s">
        <v>4132</v>
      </c>
      <c r="M144" s="440">
        <v>24</v>
      </c>
      <c r="N144" s="264">
        <v>6</v>
      </c>
      <c r="O144" s="265" t="s">
        <v>3349</v>
      </c>
      <c r="P144" s="265">
        <v>37</v>
      </c>
      <c r="Q144" s="141">
        <v>13</v>
      </c>
      <c r="R144" s="142" t="s">
        <v>2607</v>
      </c>
      <c r="S144" s="143">
        <v>83</v>
      </c>
      <c r="T144" s="131">
        <v>9</v>
      </c>
      <c r="U144" s="278" t="s">
        <v>1860</v>
      </c>
      <c r="V144" s="132">
        <v>67</v>
      </c>
      <c r="W144" s="306">
        <v>6</v>
      </c>
      <c r="X144" s="307" t="s">
        <v>1108</v>
      </c>
      <c r="Y144" s="308">
        <v>67</v>
      </c>
      <c r="Z144" s="264">
        <v>6</v>
      </c>
      <c r="AA144" s="265" t="s">
        <v>369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">
      <c r="A145" s="20" t="s">
        <v>175</v>
      </c>
      <c r="B145" s="524">
        <v>3</v>
      </c>
      <c r="C145" s="525" t="s">
        <v>6360</v>
      </c>
      <c r="D145" s="526">
        <v>26</v>
      </c>
      <c r="E145" s="438">
        <v>9</v>
      </c>
      <c r="F145" s="439" t="s">
        <v>5626</v>
      </c>
      <c r="G145" s="440">
        <v>24</v>
      </c>
      <c r="H145" s="468">
        <v>7</v>
      </c>
      <c r="I145" s="468" t="s">
        <v>4879</v>
      </c>
      <c r="J145" s="469">
        <v>49</v>
      </c>
      <c r="K145" s="438">
        <v>5</v>
      </c>
      <c r="L145" s="439" t="s">
        <v>4133</v>
      </c>
      <c r="M145" s="440">
        <v>58</v>
      </c>
      <c r="N145" s="264">
        <v>12</v>
      </c>
      <c r="O145" s="265" t="s">
        <v>3350</v>
      </c>
      <c r="P145" s="265">
        <v>53</v>
      </c>
      <c r="Q145" s="141">
        <v>8</v>
      </c>
      <c r="R145" s="142" t="s">
        <v>2608</v>
      </c>
      <c r="S145" s="143">
        <v>92</v>
      </c>
      <c r="T145" s="131">
        <v>4</v>
      </c>
      <c r="U145" s="278" t="s">
        <v>1861</v>
      </c>
      <c r="V145" s="132">
        <v>85</v>
      </c>
      <c r="W145" s="306">
        <v>10</v>
      </c>
      <c r="X145" s="307" t="s">
        <v>1109</v>
      </c>
      <c r="Y145" s="308">
        <v>48</v>
      </c>
      <c r="Z145" s="264">
        <v>7</v>
      </c>
      <c r="AA145" s="265" t="s">
        <v>370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">
      <c r="A146" s="20" t="s">
        <v>176</v>
      </c>
      <c r="B146" s="524">
        <v>3</v>
      </c>
      <c r="C146" s="525" t="s">
        <v>6361</v>
      </c>
      <c r="D146" s="526">
        <v>25</v>
      </c>
      <c r="E146" s="438">
        <v>4</v>
      </c>
      <c r="F146" s="439" t="s">
        <v>5627</v>
      </c>
      <c r="G146" s="440">
        <v>17</v>
      </c>
      <c r="H146" s="468">
        <v>2</v>
      </c>
      <c r="I146" s="468" t="s">
        <v>4880</v>
      </c>
      <c r="J146" s="469">
        <v>67</v>
      </c>
      <c r="K146" s="438">
        <v>4</v>
      </c>
      <c r="L146" s="439" t="s">
        <v>4134</v>
      </c>
      <c r="M146" s="440">
        <v>43</v>
      </c>
      <c r="N146" s="264">
        <v>3</v>
      </c>
      <c r="O146" s="265" t="s">
        <v>3351</v>
      </c>
      <c r="P146" s="265">
        <v>43</v>
      </c>
      <c r="Q146" s="141">
        <v>5</v>
      </c>
      <c r="R146" s="142" t="s">
        <v>2609</v>
      </c>
      <c r="S146" s="143">
        <v>29</v>
      </c>
      <c r="T146" s="131">
        <v>2</v>
      </c>
      <c r="U146" s="278" t="s">
        <v>378</v>
      </c>
      <c r="V146" s="132">
        <v>25</v>
      </c>
      <c r="W146" s="306">
        <v>5</v>
      </c>
      <c r="X146" s="307" t="s">
        <v>1110</v>
      </c>
      <c r="Y146" s="308">
        <v>27</v>
      </c>
      <c r="Z146" s="264">
        <v>3</v>
      </c>
      <c r="AA146" s="265" t="s">
        <v>371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">
      <c r="A147" s="20" t="s">
        <v>177</v>
      </c>
      <c r="B147" s="524">
        <v>2</v>
      </c>
      <c r="C147" s="525" t="s">
        <v>6362</v>
      </c>
      <c r="D147" s="526">
        <v>39</v>
      </c>
      <c r="E147" s="438">
        <v>3</v>
      </c>
      <c r="F147" s="439" t="s">
        <v>5628</v>
      </c>
      <c r="G147" s="440">
        <v>45</v>
      </c>
      <c r="H147" s="468">
        <v>2</v>
      </c>
      <c r="I147" s="468" t="s">
        <v>4881</v>
      </c>
      <c r="J147" s="469">
        <v>3</v>
      </c>
      <c r="K147" s="438">
        <v>1</v>
      </c>
      <c r="L147" s="439" t="s">
        <v>4135</v>
      </c>
      <c r="M147" s="440">
        <v>15</v>
      </c>
      <c r="N147" s="264">
        <v>1</v>
      </c>
      <c r="O147" s="265" t="s">
        <v>3352</v>
      </c>
      <c r="P147" s="265">
        <v>120</v>
      </c>
      <c r="Q147" s="141">
        <v>2</v>
      </c>
      <c r="R147" s="142" t="s">
        <v>2610</v>
      </c>
      <c r="S147" s="143">
        <v>187</v>
      </c>
      <c r="T147" s="131">
        <v>1</v>
      </c>
      <c r="U147" s="278" t="s">
        <v>1862</v>
      </c>
      <c r="V147" s="132">
        <v>60</v>
      </c>
      <c r="W147" s="306">
        <v>0</v>
      </c>
      <c r="X147" s="307" t="s">
        <v>270</v>
      </c>
      <c r="Y147" s="308">
        <v>0</v>
      </c>
      <c r="Z147" s="264">
        <v>1</v>
      </c>
      <c r="AA147" s="265" t="s">
        <v>372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">
      <c r="A148" s="20" t="s">
        <v>178</v>
      </c>
      <c r="B148" s="524">
        <v>2</v>
      </c>
      <c r="C148" s="525" t="s">
        <v>5372</v>
      </c>
      <c r="D148" s="526">
        <v>2</v>
      </c>
      <c r="E148" s="438">
        <v>3</v>
      </c>
      <c r="F148" s="439" t="s">
        <v>5629</v>
      </c>
      <c r="G148" s="440">
        <v>30</v>
      </c>
      <c r="H148" s="468">
        <v>2</v>
      </c>
      <c r="I148" s="468" t="s">
        <v>4882</v>
      </c>
      <c r="J148" s="469">
        <v>83</v>
      </c>
      <c r="K148" s="438">
        <v>2</v>
      </c>
      <c r="L148" s="439" t="s">
        <v>4136</v>
      </c>
      <c r="M148" s="440">
        <v>5</v>
      </c>
      <c r="N148" s="264">
        <v>3</v>
      </c>
      <c r="O148" s="265" t="s">
        <v>3353</v>
      </c>
      <c r="P148" s="265">
        <v>52</v>
      </c>
      <c r="Q148" s="141">
        <v>1</v>
      </c>
      <c r="R148" s="142" t="s">
        <v>2611</v>
      </c>
      <c r="S148" s="143">
        <v>16</v>
      </c>
      <c r="T148" s="131">
        <v>3</v>
      </c>
      <c r="U148" s="278" t="s">
        <v>1863</v>
      </c>
      <c r="V148" s="132">
        <v>266</v>
      </c>
      <c r="W148" s="306">
        <v>1</v>
      </c>
      <c r="X148" s="307" t="s">
        <v>1036</v>
      </c>
      <c r="Y148" s="308">
        <v>109</v>
      </c>
      <c r="Z148" s="264">
        <v>1</v>
      </c>
      <c r="AA148" s="265" t="s">
        <v>373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">
      <c r="A149" s="20" t="s">
        <v>179</v>
      </c>
      <c r="B149" s="524">
        <v>1</v>
      </c>
      <c r="C149" s="525" t="s">
        <v>5711</v>
      </c>
      <c r="D149" s="526">
        <v>7</v>
      </c>
      <c r="E149" s="438">
        <v>1</v>
      </c>
      <c r="F149" s="439" t="s">
        <v>5630</v>
      </c>
      <c r="G149" s="440">
        <v>238</v>
      </c>
      <c r="H149" s="468">
        <v>1</v>
      </c>
      <c r="I149" s="468" t="s">
        <v>2535</v>
      </c>
      <c r="J149" s="469">
        <v>14</v>
      </c>
      <c r="K149" s="438">
        <v>0</v>
      </c>
      <c r="L149" s="439" t="s">
        <v>270</v>
      </c>
      <c r="M149" s="440">
        <v>0</v>
      </c>
      <c r="N149" s="264">
        <v>0</v>
      </c>
      <c r="O149" s="265" t="s">
        <v>270</v>
      </c>
      <c r="P149" s="265">
        <v>0</v>
      </c>
      <c r="Q149" s="141">
        <v>0</v>
      </c>
      <c r="R149" s="142" t="s">
        <v>270</v>
      </c>
      <c r="S149" s="143">
        <v>0</v>
      </c>
      <c r="T149" s="131">
        <v>0</v>
      </c>
      <c r="U149" s="278" t="s">
        <v>270</v>
      </c>
      <c r="V149" s="132">
        <v>0</v>
      </c>
      <c r="W149" s="306">
        <v>0</v>
      </c>
      <c r="X149" s="307" t="s">
        <v>270</v>
      </c>
      <c r="Y149" s="308">
        <v>0</v>
      </c>
      <c r="Z149" s="264">
        <v>1</v>
      </c>
      <c r="AA149" s="265" t="s">
        <v>374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">
      <c r="A150" s="20" t="s">
        <v>180</v>
      </c>
      <c r="B150" s="524">
        <v>3</v>
      </c>
      <c r="C150" s="525" t="s">
        <v>6363</v>
      </c>
      <c r="D150" s="526">
        <v>150</v>
      </c>
      <c r="E150" s="438">
        <v>3</v>
      </c>
      <c r="F150" s="439" t="s">
        <v>5631</v>
      </c>
      <c r="G150" s="440">
        <v>26</v>
      </c>
      <c r="H150" s="468">
        <v>3</v>
      </c>
      <c r="I150" s="468" t="s">
        <v>4883</v>
      </c>
      <c r="J150" s="469">
        <v>24</v>
      </c>
      <c r="K150" s="438">
        <v>5</v>
      </c>
      <c r="L150" s="439" t="s">
        <v>4137</v>
      </c>
      <c r="M150" s="440">
        <v>46</v>
      </c>
      <c r="N150" s="264">
        <v>3</v>
      </c>
      <c r="O150" s="265" t="s">
        <v>3354</v>
      </c>
      <c r="P150" s="265">
        <v>15</v>
      </c>
      <c r="Q150" s="141">
        <v>4</v>
      </c>
      <c r="R150" s="142" t="s">
        <v>2612</v>
      </c>
      <c r="S150" s="143">
        <v>22</v>
      </c>
      <c r="T150" s="131">
        <v>13</v>
      </c>
      <c r="U150" s="278" t="s">
        <v>1864</v>
      </c>
      <c r="V150" s="132">
        <v>75</v>
      </c>
      <c r="W150" s="306">
        <v>7</v>
      </c>
      <c r="X150" s="307" t="s">
        <v>1111</v>
      </c>
      <c r="Y150" s="308">
        <v>74</v>
      </c>
      <c r="Z150" s="264">
        <v>4</v>
      </c>
      <c r="AA150" s="265" t="s">
        <v>375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">
      <c r="A151" s="20" t="s">
        <v>181</v>
      </c>
      <c r="B151" s="524">
        <v>13</v>
      </c>
      <c r="C151" s="525" t="s">
        <v>6364</v>
      </c>
      <c r="D151" s="526">
        <v>55</v>
      </c>
      <c r="E151" s="438">
        <v>18</v>
      </c>
      <c r="F151" s="439" t="s">
        <v>5632</v>
      </c>
      <c r="G151" s="440">
        <v>22</v>
      </c>
      <c r="H151" s="468">
        <v>34</v>
      </c>
      <c r="I151" s="468" t="s">
        <v>4884</v>
      </c>
      <c r="J151" s="469">
        <v>40</v>
      </c>
      <c r="K151" s="438">
        <v>36</v>
      </c>
      <c r="L151" s="439" t="s">
        <v>3680</v>
      </c>
      <c r="M151" s="440">
        <v>118</v>
      </c>
      <c r="N151" s="264">
        <v>28</v>
      </c>
      <c r="O151" s="265" t="s">
        <v>3355</v>
      </c>
      <c r="P151" s="265">
        <v>86</v>
      </c>
      <c r="Q151" s="141">
        <v>25</v>
      </c>
      <c r="R151" s="142" t="s">
        <v>2613</v>
      </c>
      <c r="S151" s="143">
        <v>101</v>
      </c>
      <c r="T151" s="131">
        <v>25</v>
      </c>
      <c r="U151" s="278" t="s">
        <v>1865</v>
      </c>
      <c r="V151" s="132">
        <v>151</v>
      </c>
      <c r="W151" s="306">
        <v>25</v>
      </c>
      <c r="X151" s="307" t="s">
        <v>1112</v>
      </c>
      <c r="Y151" s="308">
        <v>84</v>
      </c>
      <c r="Z151" s="264">
        <v>22</v>
      </c>
      <c r="AA151" s="265" t="s">
        <v>376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">
      <c r="A152" s="20" t="s">
        <v>182</v>
      </c>
      <c r="B152" s="524">
        <v>4</v>
      </c>
      <c r="C152" s="525" t="s">
        <v>6365</v>
      </c>
      <c r="D152" s="526">
        <v>24</v>
      </c>
      <c r="E152" s="438">
        <v>1</v>
      </c>
      <c r="F152" s="439" t="s">
        <v>5633</v>
      </c>
      <c r="G152" s="440">
        <v>4</v>
      </c>
      <c r="H152" s="468">
        <v>3</v>
      </c>
      <c r="I152" s="468" t="s">
        <v>4885</v>
      </c>
      <c r="J152" s="469">
        <v>17</v>
      </c>
      <c r="K152" s="438">
        <v>6</v>
      </c>
      <c r="L152" s="439" t="s">
        <v>4138</v>
      </c>
      <c r="M152" s="440">
        <v>82</v>
      </c>
      <c r="N152" s="264">
        <v>4</v>
      </c>
      <c r="O152" s="265" t="s">
        <v>3356</v>
      </c>
      <c r="P152" s="265">
        <v>77</v>
      </c>
      <c r="Q152" s="141">
        <v>4</v>
      </c>
      <c r="R152" s="142" t="s">
        <v>2614</v>
      </c>
      <c r="S152" s="143">
        <v>67</v>
      </c>
      <c r="T152" s="131">
        <v>2</v>
      </c>
      <c r="U152" s="278" t="s">
        <v>1866</v>
      </c>
      <c r="V152" s="132">
        <v>233</v>
      </c>
      <c r="W152" s="306">
        <v>1</v>
      </c>
      <c r="X152" s="307" t="s">
        <v>1113</v>
      </c>
      <c r="Y152" s="308">
        <v>76</v>
      </c>
      <c r="Z152" s="264">
        <v>0</v>
      </c>
      <c r="AA152" s="265" t="s">
        <v>270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">
      <c r="A153" s="20" t="s">
        <v>183</v>
      </c>
      <c r="B153" s="524">
        <v>3</v>
      </c>
      <c r="C153" s="525" t="s">
        <v>6366</v>
      </c>
      <c r="D153" s="526">
        <v>40</v>
      </c>
      <c r="E153" s="438">
        <v>4</v>
      </c>
      <c r="F153" s="439" t="s">
        <v>5634</v>
      </c>
      <c r="G153" s="440">
        <v>20</v>
      </c>
      <c r="H153" s="468">
        <v>1</v>
      </c>
      <c r="I153" s="468" t="s">
        <v>1622</v>
      </c>
      <c r="J153" s="469">
        <v>4</v>
      </c>
      <c r="K153" s="438">
        <v>3</v>
      </c>
      <c r="L153" s="439" t="s">
        <v>4139</v>
      </c>
      <c r="M153" s="440">
        <v>24</v>
      </c>
      <c r="N153" s="264">
        <v>2</v>
      </c>
      <c r="O153" s="265" t="s">
        <v>3357</v>
      </c>
      <c r="P153" s="265">
        <v>72</v>
      </c>
      <c r="Q153" s="141">
        <v>2</v>
      </c>
      <c r="R153" s="142" t="s">
        <v>2615</v>
      </c>
      <c r="S153" s="143">
        <v>128</v>
      </c>
      <c r="T153" s="131">
        <v>4</v>
      </c>
      <c r="U153" s="278" t="s">
        <v>1867</v>
      </c>
      <c r="V153" s="132">
        <v>53</v>
      </c>
      <c r="W153" s="306">
        <v>2</v>
      </c>
      <c r="X153" s="307" t="s">
        <v>1114</v>
      </c>
      <c r="Y153" s="308">
        <v>148</v>
      </c>
      <c r="Z153" s="264">
        <v>4</v>
      </c>
      <c r="AA153" s="265" t="s">
        <v>377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">
      <c r="A154" s="20" t="s">
        <v>184</v>
      </c>
      <c r="B154" s="524">
        <v>2</v>
      </c>
      <c r="C154" s="525" t="s">
        <v>6367</v>
      </c>
      <c r="D154" s="526">
        <v>53</v>
      </c>
      <c r="E154" s="438">
        <v>0</v>
      </c>
      <c r="F154" s="439" t="s">
        <v>270</v>
      </c>
      <c r="G154" s="440">
        <v>0</v>
      </c>
      <c r="H154" s="468">
        <v>0</v>
      </c>
      <c r="I154" s="468" t="s">
        <v>270</v>
      </c>
      <c r="J154" s="469">
        <v>0</v>
      </c>
      <c r="K154" s="438">
        <v>0</v>
      </c>
      <c r="L154" s="439" t="s">
        <v>270</v>
      </c>
      <c r="M154" s="440">
        <v>0</v>
      </c>
      <c r="N154" s="264">
        <v>1</v>
      </c>
      <c r="O154" s="265" t="s">
        <v>3287</v>
      </c>
      <c r="P154" s="265">
        <v>121</v>
      </c>
      <c r="Q154" s="141">
        <v>0</v>
      </c>
      <c r="R154" s="142" t="s">
        <v>270</v>
      </c>
      <c r="S154" s="143">
        <v>0</v>
      </c>
      <c r="T154" s="131">
        <v>0</v>
      </c>
      <c r="U154" s="278" t="s">
        <v>270</v>
      </c>
      <c r="V154" s="132">
        <v>0</v>
      </c>
      <c r="W154" s="306">
        <v>0</v>
      </c>
      <c r="X154" s="307" t="s">
        <v>270</v>
      </c>
      <c r="Y154" s="308">
        <v>0</v>
      </c>
      <c r="Z154" s="264">
        <v>0</v>
      </c>
      <c r="AA154" s="265" t="s">
        <v>270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">
      <c r="A155" s="20" t="s">
        <v>185</v>
      </c>
      <c r="B155" s="524">
        <v>1</v>
      </c>
      <c r="C155" s="525" t="s">
        <v>6368</v>
      </c>
      <c r="D155" s="526">
        <v>29</v>
      </c>
      <c r="E155" s="438">
        <v>3</v>
      </c>
      <c r="F155" s="439" t="s">
        <v>5635</v>
      </c>
      <c r="G155" s="440">
        <v>53</v>
      </c>
      <c r="H155" s="468">
        <v>4</v>
      </c>
      <c r="I155" s="468" t="s">
        <v>4886</v>
      </c>
      <c r="J155" s="469">
        <v>37</v>
      </c>
      <c r="K155" s="438">
        <v>1</v>
      </c>
      <c r="L155" s="439" t="s">
        <v>1862</v>
      </c>
      <c r="M155" s="440">
        <v>9</v>
      </c>
      <c r="N155" s="264">
        <v>3</v>
      </c>
      <c r="O155" s="265" t="s">
        <v>2535</v>
      </c>
      <c r="P155" s="265">
        <v>74</v>
      </c>
      <c r="Q155" s="141">
        <v>8</v>
      </c>
      <c r="R155" s="142" t="s">
        <v>2616</v>
      </c>
      <c r="S155" s="143">
        <v>95</v>
      </c>
      <c r="T155" s="131">
        <v>2</v>
      </c>
      <c r="U155" s="278" t="s">
        <v>1868</v>
      </c>
      <c r="V155" s="132">
        <v>45</v>
      </c>
      <c r="W155" s="306">
        <v>0</v>
      </c>
      <c r="X155" s="307" t="s">
        <v>270</v>
      </c>
      <c r="Y155" s="308">
        <v>0</v>
      </c>
      <c r="Z155" s="264">
        <v>1</v>
      </c>
      <c r="AA155" s="265" t="s">
        <v>378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">
      <c r="A156" s="20" t="s">
        <v>13</v>
      </c>
      <c r="B156" s="524">
        <v>109</v>
      </c>
      <c r="C156" s="525" t="s">
        <v>6369</v>
      </c>
      <c r="D156" s="526">
        <v>25</v>
      </c>
      <c r="E156" s="438">
        <v>138</v>
      </c>
      <c r="F156" s="439" t="s">
        <v>5636</v>
      </c>
      <c r="G156" s="440">
        <v>25</v>
      </c>
      <c r="H156" s="468">
        <v>166</v>
      </c>
      <c r="I156" s="468" t="s">
        <v>4887</v>
      </c>
      <c r="J156" s="469">
        <v>34</v>
      </c>
      <c r="K156" s="438">
        <v>152</v>
      </c>
      <c r="L156" s="439" t="s">
        <v>4140</v>
      </c>
      <c r="M156" s="440">
        <v>51</v>
      </c>
      <c r="N156" s="264">
        <v>130</v>
      </c>
      <c r="O156" s="265" t="s">
        <v>3358</v>
      </c>
      <c r="P156" s="265">
        <v>63</v>
      </c>
      <c r="Q156" s="141">
        <v>139</v>
      </c>
      <c r="R156" s="142" t="s">
        <v>2617</v>
      </c>
      <c r="S156" s="143">
        <v>59</v>
      </c>
      <c r="T156" s="131">
        <v>126</v>
      </c>
      <c r="U156" s="278" t="s">
        <v>1869</v>
      </c>
      <c r="V156" s="132">
        <v>68</v>
      </c>
      <c r="W156" s="306">
        <v>119</v>
      </c>
      <c r="X156" s="307" t="s">
        <v>1115</v>
      </c>
      <c r="Y156" s="308">
        <v>79</v>
      </c>
      <c r="Z156" s="264">
        <v>129</v>
      </c>
      <c r="AA156" s="265" t="s">
        <v>379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">
      <c r="A157" s="20" t="s">
        <v>186</v>
      </c>
      <c r="B157" s="524">
        <v>16</v>
      </c>
      <c r="C157" s="525" t="s">
        <v>6370</v>
      </c>
      <c r="D157" s="526">
        <v>20</v>
      </c>
      <c r="E157" s="438">
        <v>24</v>
      </c>
      <c r="F157" s="439" t="s">
        <v>5637</v>
      </c>
      <c r="G157" s="440">
        <v>29</v>
      </c>
      <c r="H157" s="468">
        <v>27</v>
      </c>
      <c r="I157" s="468" t="s">
        <v>4888</v>
      </c>
      <c r="J157" s="469">
        <v>20</v>
      </c>
      <c r="K157" s="438">
        <v>26</v>
      </c>
      <c r="L157" s="439" t="s">
        <v>4141</v>
      </c>
      <c r="M157" s="440">
        <v>136</v>
      </c>
      <c r="N157" s="264">
        <v>21</v>
      </c>
      <c r="O157" s="265" t="s">
        <v>3359</v>
      </c>
      <c r="P157" s="265">
        <v>49</v>
      </c>
      <c r="Q157" s="141">
        <v>16</v>
      </c>
      <c r="R157" s="142" t="s">
        <v>2618</v>
      </c>
      <c r="S157" s="143">
        <v>56</v>
      </c>
      <c r="T157" s="131">
        <v>20</v>
      </c>
      <c r="U157" s="278" t="s">
        <v>1870</v>
      </c>
      <c r="V157" s="132">
        <v>69</v>
      </c>
      <c r="W157" s="306">
        <v>15</v>
      </c>
      <c r="X157" s="307" t="s">
        <v>1116</v>
      </c>
      <c r="Y157" s="308">
        <v>47</v>
      </c>
      <c r="Z157" s="264">
        <v>18</v>
      </c>
      <c r="AA157" s="265" t="s">
        <v>380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">
      <c r="A158" s="20" t="s">
        <v>187</v>
      </c>
      <c r="B158" s="524">
        <v>2</v>
      </c>
      <c r="C158" s="525" t="s">
        <v>6371</v>
      </c>
      <c r="D158" s="526">
        <v>104</v>
      </c>
      <c r="E158" s="438">
        <v>4</v>
      </c>
      <c r="F158" s="439" t="s">
        <v>5638</v>
      </c>
      <c r="G158" s="440">
        <v>27</v>
      </c>
      <c r="H158" s="468">
        <v>2</v>
      </c>
      <c r="I158" s="468" t="s">
        <v>4889</v>
      </c>
      <c r="J158" s="469">
        <v>26</v>
      </c>
      <c r="K158" s="438">
        <v>2</v>
      </c>
      <c r="L158" s="439" t="s">
        <v>4142</v>
      </c>
      <c r="M158" s="440">
        <v>69</v>
      </c>
      <c r="N158" s="264">
        <v>2</v>
      </c>
      <c r="O158" s="265" t="s">
        <v>3360</v>
      </c>
      <c r="P158" s="265">
        <v>4</v>
      </c>
      <c r="Q158" s="141">
        <v>2</v>
      </c>
      <c r="R158" s="142" t="s">
        <v>2619</v>
      </c>
      <c r="S158" s="143">
        <v>54</v>
      </c>
      <c r="T158" s="131">
        <v>5</v>
      </c>
      <c r="U158" s="278" t="s">
        <v>1871</v>
      </c>
      <c r="V158" s="132">
        <v>192</v>
      </c>
      <c r="W158" s="306">
        <v>3</v>
      </c>
      <c r="X158" s="307" t="s">
        <v>1117</v>
      </c>
      <c r="Y158" s="308">
        <v>232</v>
      </c>
      <c r="Z158" s="264">
        <v>2</v>
      </c>
      <c r="AA158" s="265" t="s">
        <v>381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">
      <c r="A159" s="20" t="s">
        <v>188</v>
      </c>
      <c r="B159" s="524">
        <v>0</v>
      </c>
      <c r="C159" s="525" t="s">
        <v>270</v>
      </c>
      <c r="D159" s="526">
        <v>0</v>
      </c>
      <c r="E159" s="438">
        <v>1</v>
      </c>
      <c r="F159" s="439" t="s">
        <v>4062</v>
      </c>
      <c r="G159" s="440">
        <v>4</v>
      </c>
      <c r="H159" s="468">
        <v>2</v>
      </c>
      <c r="I159" s="468" t="s">
        <v>4890</v>
      </c>
      <c r="J159" s="469">
        <v>20</v>
      </c>
      <c r="K159" s="438">
        <v>4</v>
      </c>
      <c r="L159" s="439" t="s">
        <v>4143</v>
      </c>
      <c r="M159" s="440">
        <v>51</v>
      </c>
      <c r="N159" s="264">
        <v>0</v>
      </c>
      <c r="O159" s="265" t="s">
        <v>270</v>
      </c>
      <c r="P159" s="265">
        <v>0</v>
      </c>
      <c r="Q159" s="141">
        <v>1</v>
      </c>
      <c r="R159" s="142" t="s">
        <v>2620</v>
      </c>
      <c r="S159" s="143">
        <v>87</v>
      </c>
      <c r="T159" s="131">
        <v>1</v>
      </c>
      <c r="U159" s="278" t="s">
        <v>1872</v>
      </c>
      <c r="V159" s="132">
        <v>157</v>
      </c>
      <c r="W159" s="306">
        <v>1</v>
      </c>
      <c r="X159" s="307" t="s">
        <v>1118</v>
      </c>
      <c r="Y159" s="308">
        <v>35</v>
      </c>
      <c r="Z159" s="264">
        <v>0</v>
      </c>
      <c r="AA159" s="265" t="s">
        <v>270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">
      <c r="A160" s="24" t="s">
        <v>189</v>
      </c>
      <c r="B160" s="524">
        <v>3</v>
      </c>
      <c r="C160" s="525" t="s">
        <v>6372</v>
      </c>
      <c r="D160" s="526">
        <v>4</v>
      </c>
      <c r="E160" s="438">
        <v>11</v>
      </c>
      <c r="F160" s="439" t="s">
        <v>5639</v>
      </c>
      <c r="G160" s="440">
        <v>20</v>
      </c>
      <c r="H160" s="468">
        <v>10</v>
      </c>
      <c r="I160" s="468" t="s">
        <v>4891</v>
      </c>
      <c r="J160" s="469">
        <v>46</v>
      </c>
      <c r="K160" s="438">
        <v>5</v>
      </c>
      <c r="L160" s="439" t="s">
        <v>4144</v>
      </c>
      <c r="M160" s="440">
        <v>40</v>
      </c>
      <c r="N160" s="264">
        <v>8</v>
      </c>
      <c r="O160" s="265" t="s">
        <v>3361</v>
      </c>
      <c r="P160" s="265">
        <v>31</v>
      </c>
      <c r="Q160" s="141">
        <v>3</v>
      </c>
      <c r="R160" s="142" t="s">
        <v>2621</v>
      </c>
      <c r="S160" s="143">
        <v>126</v>
      </c>
      <c r="T160" s="131">
        <v>6</v>
      </c>
      <c r="U160" s="278" t="s">
        <v>1873</v>
      </c>
      <c r="V160" s="132">
        <v>50</v>
      </c>
      <c r="W160" s="309">
        <v>7</v>
      </c>
      <c r="X160" s="310" t="s">
        <v>1119</v>
      </c>
      <c r="Y160" s="311">
        <v>112</v>
      </c>
      <c r="Z160" s="267">
        <v>8</v>
      </c>
      <c r="AA160" s="268" t="s">
        <v>382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">
      <c r="A161" s="21" t="s">
        <v>92</v>
      </c>
      <c r="B161" s="530"/>
      <c r="C161" s="515"/>
      <c r="D161" s="516"/>
      <c r="E161" s="122"/>
      <c r="F161" s="123"/>
      <c r="G161" s="124"/>
      <c r="H161" s="473"/>
      <c r="I161" s="473"/>
      <c r="J161" s="474"/>
      <c r="K161" s="452"/>
      <c r="L161" s="452"/>
      <c r="M161" s="453"/>
      <c r="N161" s="203"/>
      <c r="O161" s="421"/>
      <c r="P161" s="422"/>
      <c r="Q161" s="409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">
      <c r="A162" s="19">
        <f ca="1">TODAY()</f>
        <v>45363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4"/>
      <c r="L162" s="454"/>
      <c r="M162" s="455"/>
      <c r="N162" s="417"/>
      <c r="O162" s="418"/>
      <c r="P162" s="419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">
      <c r="B163" s="249" t="s">
        <v>262</v>
      </c>
      <c r="C163" s="250" t="s">
        <v>263</v>
      </c>
      <c r="D163" s="251" t="s">
        <v>264</v>
      </c>
      <c r="E163" s="410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6"/>
      <c r="L163" s="456"/>
      <c r="M163" s="457"/>
      <c r="N163" s="259"/>
      <c r="O163" s="23"/>
      <c r="P163" s="415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">
      <c r="A164" s="260" t="s">
        <v>52</v>
      </c>
      <c r="B164" s="521">
        <v>242</v>
      </c>
      <c r="C164" s="522" t="s">
        <v>6392</v>
      </c>
      <c r="D164" s="523">
        <v>54</v>
      </c>
      <c r="E164" s="312">
        <v>338</v>
      </c>
      <c r="F164" s="460" t="s">
        <v>5662</v>
      </c>
      <c r="G164" s="461">
        <v>52</v>
      </c>
      <c r="H164" s="272">
        <v>346</v>
      </c>
      <c r="I164" s="475" t="s">
        <v>4914</v>
      </c>
      <c r="J164" s="476">
        <v>72</v>
      </c>
      <c r="K164" s="312">
        <v>315</v>
      </c>
      <c r="L164" s="460" t="s">
        <v>4165</v>
      </c>
      <c r="M164" s="461">
        <v>97</v>
      </c>
      <c r="N164" s="271">
        <v>304</v>
      </c>
      <c r="O164" s="272" t="s">
        <v>3383</v>
      </c>
      <c r="P164" s="273">
        <v>91</v>
      </c>
      <c r="Q164" s="219">
        <v>323</v>
      </c>
      <c r="R164" s="220" t="s">
        <v>2644</v>
      </c>
      <c r="S164" s="221">
        <v>101</v>
      </c>
      <c r="T164" s="247">
        <v>304</v>
      </c>
      <c r="U164" s="300" t="s">
        <v>1896</v>
      </c>
      <c r="V164" s="248">
        <v>126</v>
      </c>
      <c r="W164" s="312">
        <v>298</v>
      </c>
      <c r="X164" s="313" t="s">
        <v>1142</v>
      </c>
      <c r="Y164" s="314">
        <v>153</v>
      </c>
      <c r="Z164" s="271">
        <v>291</v>
      </c>
      <c r="AA164" s="272" t="s">
        <v>406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">
      <c r="A165" s="20" t="s">
        <v>53</v>
      </c>
      <c r="B165" s="524">
        <v>15</v>
      </c>
      <c r="C165" s="525" t="s">
        <v>6374</v>
      </c>
      <c r="D165" s="526">
        <v>49</v>
      </c>
      <c r="E165" s="306">
        <v>25</v>
      </c>
      <c r="F165" s="439" t="s">
        <v>5641</v>
      </c>
      <c r="G165" s="440">
        <v>35</v>
      </c>
      <c r="H165" s="265">
        <v>16</v>
      </c>
      <c r="I165" s="468" t="s">
        <v>4893</v>
      </c>
      <c r="J165" s="469">
        <v>75</v>
      </c>
      <c r="K165" s="306">
        <v>20</v>
      </c>
      <c r="L165" s="439" t="s">
        <v>4146</v>
      </c>
      <c r="M165" s="440">
        <v>44</v>
      </c>
      <c r="N165" s="264">
        <v>6</v>
      </c>
      <c r="O165" s="265" t="s">
        <v>3363</v>
      </c>
      <c r="P165" s="265">
        <v>192</v>
      </c>
      <c r="Q165" s="141">
        <v>19</v>
      </c>
      <c r="R165" s="142" t="s">
        <v>2623</v>
      </c>
      <c r="S165" s="143">
        <v>69</v>
      </c>
      <c r="T165" s="131">
        <v>25</v>
      </c>
      <c r="U165" s="278" t="s">
        <v>1875</v>
      </c>
      <c r="V165" s="132">
        <v>54</v>
      </c>
      <c r="W165" s="306">
        <v>14</v>
      </c>
      <c r="X165" s="307" t="s">
        <v>1121</v>
      </c>
      <c r="Y165" s="308">
        <v>124</v>
      </c>
      <c r="Z165" s="264">
        <v>14</v>
      </c>
      <c r="AA165" s="265" t="s">
        <v>384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">
      <c r="A166" s="20" t="s">
        <v>247</v>
      </c>
      <c r="B166" s="524">
        <v>7</v>
      </c>
      <c r="C166" s="525" t="s">
        <v>6375</v>
      </c>
      <c r="D166" s="526">
        <v>52</v>
      </c>
      <c r="E166" s="438">
        <v>6</v>
      </c>
      <c r="F166" s="439" t="s">
        <v>5642</v>
      </c>
      <c r="G166" s="440">
        <v>27</v>
      </c>
      <c r="H166" s="468">
        <v>11</v>
      </c>
      <c r="I166" s="468" t="s">
        <v>4894</v>
      </c>
      <c r="J166" s="469">
        <v>108</v>
      </c>
      <c r="K166" s="438">
        <v>8</v>
      </c>
      <c r="L166" s="439" t="s">
        <v>4147</v>
      </c>
      <c r="M166" s="440">
        <v>29</v>
      </c>
      <c r="N166" s="264">
        <v>7</v>
      </c>
      <c r="O166" s="265" t="s">
        <v>3364</v>
      </c>
      <c r="P166" s="265">
        <v>106</v>
      </c>
      <c r="Q166" s="141">
        <v>6</v>
      </c>
      <c r="R166" s="142" t="s">
        <v>2624</v>
      </c>
      <c r="S166" s="143">
        <v>53</v>
      </c>
      <c r="T166" s="131">
        <v>7</v>
      </c>
      <c r="U166" s="278" t="s">
        <v>1876</v>
      </c>
      <c r="V166" s="132">
        <v>96</v>
      </c>
      <c r="W166" s="306">
        <v>3</v>
      </c>
      <c r="X166" s="307" t="s">
        <v>1122</v>
      </c>
      <c r="Y166" s="308">
        <v>71</v>
      </c>
      <c r="Z166" s="264">
        <v>8</v>
      </c>
      <c r="AA166" s="265" t="s">
        <v>385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">
      <c r="A167" s="20" t="s">
        <v>54</v>
      </c>
      <c r="B167" s="524">
        <v>35</v>
      </c>
      <c r="C167" s="525" t="s">
        <v>6376</v>
      </c>
      <c r="D167" s="526">
        <v>48</v>
      </c>
      <c r="E167" s="438">
        <v>45</v>
      </c>
      <c r="F167" s="439" t="s">
        <v>5643</v>
      </c>
      <c r="G167" s="440">
        <v>51</v>
      </c>
      <c r="H167" s="468">
        <v>36</v>
      </c>
      <c r="I167" s="468" t="s">
        <v>4895</v>
      </c>
      <c r="J167" s="469">
        <v>119</v>
      </c>
      <c r="K167" s="438">
        <v>37</v>
      </c>
      <c r="L167" s="439" t="s">
        <v>4148</v>
      </c>
      <c r="M167" s="440">
        <v>92</v>
      </c>
      <c r="N167" s="264">
        <v>41</v>
      </c>
      <c r="O167" s="265" t="s">
        <v>3365</v>
      </c>
      <c r="P167" s="265">
        <v>77</v>
      </c>
      <c r="Q167" s="141">
        <v>45</v>
      </c>
      <c r="R167" s="142" t="s">
        <v>2625</v>
      </c>
      <c r="S167" s="143">
        <v>73</v>
      </c>
      <c r="T167" s="131">
        <v>42</v>
      </c>
      <c r="U167" s="278" t="s">
        <v>1877</v>
      </c>
      <c r="V167" s="132">
        <v>90</v>
      </c>
      <c r="W167" s="306">
        <v>22</v>
      </c>
      <c r="X167" s="307" t="s">
        <v>1123</v>
      </c>
      <c r="Y167" s="308">
        <v>92</v>
      </c>
      <c r="Z167" s="264">
        <v>38</v>
      </c>
      <c r="AA167" s="265" t="s">
        <v>386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">
      <c r="A168" s="20" t="s">
        <v>55</v>
      </c>
      <c r="B168" s="524">
        <v>19</v>
      </c>
      <c r="C168" s="525" t="s">
        <v>6377</v>
      </c>
      <c r="D168" s="526">
        <v>36</v>
      </c>
      <c r="E168" s="438">
        <v>19</v>
      </c>
      <c r="F168" s="439" t="s">
        <v>5644</v>
      </c>
      <c r="G168" s="440">
        <v>11</v>
      </c>
      <c r="H168" s="468">
        <v>15</v>
      </c>
      <c r="I168" s="468" t="s">
        <v>4896</v>
      </c>
      <c r="J168" s="469">
        <v>12</v>
      </c>
      <c r="K168" s="438">
        <v>15</v>
      </c>
      <c r="L168" s="439" t="s">
        <v>4149</v>
      </c>
      <c r="M168" s="440">
        <v>62</v>
      </c>
      <c r="N168" s="264">
        <v>16</v>
      </c>
      <c r="O168" s="265" t="s">
        <v>3366</v>
      </c>
      <c r="P168" s="265">
        <v>54</v>
      </c>
      <c r="Q168" s="141">
        <v>16</v>
      </c>
      <c r="R168" s="142" t="s">
        <v>2626</v>
      </c>
      <c r="S168" s="143">
        <v>48</v>
      </c>
      <c r="T168" s="131">
        <v>16</v>
      </c>
      <c r="U168" s="278" t="s">
        <v>1878</v>
      </c>
      <c r="V168" s="132">
        <v>95</v>
      </c>
      <c r="W168" s="306">
        <v>19</v>
      </c>
      <c r="X168" s="307" t="s">
        <v>1124</v>
      </c>
      <c r="Y168" s="308">
        <v>141</v>
      </c>
      <c r="Z168" s="264">
        <v>19</v>
      </c>
      <c r="AA168" s="265" t="s">
        <v>387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">
      <c r="A169" s="20" t="s">
        <v>56</v>
      </c>
      <c r="B169" s="524">
        <v>24</v>
      </c>
      <c r="C169" s="525" t="s">
        <v>6378</v>
      </c>
      <c r="D169" s="526">
        <v>45</v>
      </c>
      <c r="E169" s="438">
        <v>25</v>
      </c>
      <c r="F169" s="439" t="s">
        <v>5645</v>
      </c>
      <c r="G169" s="440">
        <v>41</v>
      </c>
      <c r="H169" s="468">
        <v>31</v>
      </c>
      <c r="I169" s="468" t="s">
        <v>4897</v>
      </c>
      <c r="J169" s="469">
        <v>48</v>
      </c>
      <c r="K169" s="438">
        <v>21</v>
      </c>
      <c r="L169" s="439" t="s">
        <v>4150</v>
      </c>
      <c r="M169" s="440">
        <v>62</v>
      </c>
      <c r="N169" s="264">
        <v>26</v>
      </c>
      <c r="O169" s="265" t="s">
        <v>3367</v>
      </c>
      <c r="P169" s="265">
        <v>57</v>
      </c>
      <c r="Q169" s="141">
        <v>29</v>
      </c>
      <c r="R169" s="142" t="s">
        <v>2627</v>
      </c>
      <c r="S169" s="143">
        <v>74</v>
      </c>
      <c r="T169" s="131">
        <v>28</v>
      </c>
      <c r="U169" s="278" t="s">
        <v>1879</v>
      </c>
      <c r="V169" s="132">
        <v>87</v>
      </c>
      <c r="W169" s="306">
        <v>33</v>
      </c>
      <c r="X169" s="307" t="s">
        <v>1125</v>
      </c>
      <c r="Y169" s="308">
        <v>101</v>
      </c>
      <c r="Z169" s="264">
        <v>27</v>
      </c>
      <c r="AA169" s="265" t="s">
        <v>388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">
      <c r="A170" s="20" t="s">
        <v>57</v>
      </c>
      <c r="B170" s="524">
        <v>20</v>
      </c>
      <c r="C170" s="525" t="s">
        <v>6379</v>
      </c>
      <c r="D170" s="526">
        <v>128</v>
      </c>
      <c r="E170" s="438">
        <v>20</v>
      </c>
      <c r="F170" s="439" t="s">
        <v>5646</v>
      </c>
      <c r="G170" s="440">
        <v>83</v>
      </c>
      <c r="H170" s="468">
        <v>22</v>
      </c>
      <c r="I170" s="468" t="s">
        <v>4898</v>
      </c>
      <c r="J170" s="469">
        <v>62</v>
      </c>
      <c r="K170" s="438">
        <v>27</v>
      </c>
      <c r="L170" s="439" t="s">
        <v>4151</v>
      </c>
      <c r="M170" s="440">
        <v>103</v>
      </c>
      <c r="N170" s="264">
        <v>20</v>
      </c>
      <c r="O170" s="265" t="s">
        <v>3368</v>
      </c>
      <c r="P170" s="265">
        <v>75</v>
      </c>
      <c r="Q170" s="141">
        <v>20</v>
      </c>
      <c r="R170" s="142" t="s">
        <v>2628</v>
      </c>
      <c r="S170" s="143">
        <v>117</v>
      </c>
      <c r="T170" s="131">
        <v>25</v>
      </c>
      <c r="U170" s="278" t="s">
        <v>1880</v>
      </c>
      <c r="V170" s="132">
        <v>192</v>
      </c>
      <c r="W170" s="306">
        <v>33</v>
      </c>
      <c r="X170" s="307" t="s">
        <v>1126</v>
      </c>
      <c r="Y170" s="308">
        <v>247</v>
      </c>
      <c r="Z170" s="264">
        <v>11</v>
      </c>
      <c r="AA170" s="265" t="s">
        <v>389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">
      <c r="A171" s="20" t="s">
        <v>58</v>
      </c>
      <c r="B171" s="524">
        <v>24</v>
      </c>
      <c r="C171" s="525" t="s">
        <v>6380</v>
      </c>
      <c r="D171" s="526">
        <v>45</v>
      </c>
      <c r="E171" s="438">
        <v>34</v>
      </c>
      <c r="F171" s="439" t="s">
        <v>5647</v>
      </c>
      <c r="G171" s="440">
        <v>39</v>
      </c>
      <c r="H171" s="468">
        <v>34</v>
      </c>
      <c r="I171" s="468" t="s">
        <v>4899</v>
      </c>
      <c r="J171" s="469">
        <v>76</v>
      </c>
      <c r="K171" s="438">
        <v>26</v>
      </c>
      <c r="L171" s="439" t="s">
        <v>4152</v>
      </c>
      <c r="M171" s="440">
        <v>171</v>
      </c>
      <c r="N171" s="264">
        <v>35</v>
      </c>
      <c r="O171" s="265" t="s">
        <v>3369</v>
      </c>
      <c r="P171" s="265">
        <v>83</v>
      </c>
      <c r="Q171" s="141">
        <v>26</v>
      </c>
      <c r="R171" s="142" t="s">
        <v>2629</v>
      </c>
      <c r="S171" s="143">
        <v>171</v>
      </c>
      <c r="T171" s="131">
        <v>28</v>
      </c>
      <c r="U171" s="278" t="s">
        <v>1881</v>
      </c>
      <c r="V171" s="132">
        <v>186</v>
      </c>
      <c r="W171" s="306">
        <v>21</v>
      </c>
      <c r="X171" s="307" t="s">
        <v>1127</v>
      </c>
      <c r="Y171" s="308">
        <v>169</v>
      </c>
      <c r="Z171" s="264">
        <v>30</v>
      </c>
      <c r="AA171" s="265" t="s">
        <v>390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">
      <c r="A172" s="20" t="s">
        <v>148</v>
      </c>
      <c r="B172" s="524">
        <v>6</v>
      </c>
      <c r="C172" s="525" t="s">
        <v>6381</v>
      </c>
      <c r="D172" s="526">
        <v>10</v>
      </c>
      <c r="E172" s="438">
        <v>7</v>
      </c>
      <c r="F172" s="439" t="s">
        <v>5648</v>
      </c>
      <c r="G172" s="440">
        <v>40</v>
      </c>
      <c r="H172" s="468">
        <v>7</v>
      </c>
      <c r="I172" s="468" t="s">
        <v>4900</v>
      </c>
      <c r="J172" s="469">
        <v>20</v>
      </c>
      <c r="K172" s="438">
        <v>8</v>
      </c>
      <c r="L172" s="439" t="s">
        <v>4153</v>
      </c>
      <c r="M172" s="440">
        <v>44</v>
      </c>
      <c r="N172" s="264">
        <v>8</v>
      </c>
      <c r="O172" s="265" t="s">
        <v>3370</v>
      </c>
      <c r="P172" s="265">
        <v>54</v>
      </c>
      <c r="Q172" s="141">
        <v>14</v>
      </c>
      <c r="R172" s="142" t="s">
        <v>2630</v>
      </c>
      <c r="S172" s="143">
        <v>98</v>
      </c>
      <c r="T172" s="131">
        <v>7</v>
      </c>
      <c r="U172" s="278" t="s">
        <v>1882</v>
      </c>
      <c r="V172" s="132">
        <v>17</v>
      </c>
      <c r="W172" s="306">
        <v>11</v>
      </c>
      <c r="X172" s="307" t="s">
        <v>1128</v>
      </c>
      <c r="Y172" s="308">
        <v>106</v>
      </c>
      <c r="Z172" s="264">
        <v>12</v>
      </c>
      <c r="AA172" s="265" t="s">
        <v>391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">
      <c r="A173" s="20" t="s">
        <v>59</v>
      </c>
      <c r="B173" s="524">
        <v>5</v>
      </c>
      <c r="C173" s="525" t="s">
        <v>6382</v>
      </c>
      <c r="D173" s="526">
        <v>37</v>
      </c>
      <c r="E173" s="438">
        <v>4</v>
      </c>
      <c r="F173" s="439" t="s">
        <v>5649</v>
      </c>
      <c r="G173" s="440">
        <v>121</v>
      </c>
      <c r="H173" s="468">
        <v>7</v>
      </c>
      <c r="I173" s="468" t="s">
        <v>4901</v>
      </c>
      <c r="J173" s="469">
        <v>110</v>
      </c>
      <c r="K173" s="438">
        <v>14</v>
      </c>
      <c r="L173" s="439" t="s">
        <v>4154</v>
      </c>
      <c r="M173" s="440">
        <v>161</v>
      </c>
      <c r="N173" s="264">
        <v>11</v>
      </c>
      <c r="O173" s="265" t="s">
        <v>3371</v>
      </c>
      <c r="P173" s="265">
        <v>94</v>
      </c>
      <c r="Q173" s="141">
        <v>15</v>
      </c>
      <c r="R173" s="142" t="s">
        <v>2631</v>
      </c>
      <c r="S173" s="143">
        <v>127</v>
      </c>
      <c r="T173" s="131">
        <v>10</v>
      </c>
      <c r="U173" s="278" t="s">
        <v>1883</v>
      </c>
      <c r="V173" s="132">
        <v>315</v>
      </c>
      <c r="W173" s="306">
        <v>10</v>
      </c>
      <c r="X173" s="307" t="s">
        <v>1129</v>
      </c>
      <c r="Y173" s="308">
        <v>262</v>
      </c>
      <c r="Z173" s="264">
        <v>10</v>
      </c>
      <c r="AA173" s="265" t="s">
        <v>393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">
      <c r="A174" s="20" t="s">
        <v>165</v>
      </c>
      <c r="B174" s="524">
        <v>3</v>
      </c>
      <c r="C174" s="525" t="s">
        <v>6383</v>
      </c>
      <c r="D174" s="526">
        <v>31</v>
      </c>
      <c r="E174" s="438">
        <v>6</v>
      </c>
      <c r="F174" s="439" t="s">
        <v>5650</v>
      </c>
      <c r="G174" s="440">
        <v>104</v>
      </c>
      <c r="H174" s="468">
        <v>5</v>
      </c>
      <c r="I174" s="468" t="s">
        <v>4902</v>
      </c>
      <c r="J174" s="469">
        <v>61</v>
      </c>
      <c r="K174" s="438">
        <v>4</v>
      </c>
      <c r="L174" s="439" t="s">
        <v>284</v>
      </c>
      <c r="M174" s="440">
        <v>47</v>
      </c>
      <c r="N174" s="264">
        <v>6</v>
      </c>
      <c r="O174" s="265" t="s">
        <v>3372</v>
      </c>
      <c r="P174" s="265">
        <v>73</v>
      </c>
      <c r="Q174" s="141">
        <v>4</v>
      </c>
      <c r="R174" s="142" t="s">
        <v>2632</v>
      </c>
      <c r="S174" s="143">
        <v>186</v>
      </c>
      <c r="T174" s="131">
        <v>4</v>
      </c>
      <c r="U174" s="278" t="s">
        <v>1884</v>
      </c>
      <c r="V174" s="132">
        <v>200</v>
      </c>
      <c r="W174" s="306">
        <v>7</v>
      </c>
      <c r="X174" s="307" t="s">
        <v>1130</v>
      </c>
      <c r="Y174" s="308">
        <v>59</v>
      </c>
      <c r="Z174" s="264">
        <v>9</v>
      </c>
      <c r="AA174" s="265" t="s">
        <v>392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">
      <c r="A175" s="20" t="s">
        <v>60</v>
      </c>
      <c r="B175" s="524">
        <v>20</v>
      </c>
      <c r="C175" s="525" t="s">
        <v>6384</v>
      </c>
      <c r="D175" s="526">
        <v>59</v>
      </c>
      <c r="E175" s="438">
        <v>48</v>
      </c>
      <c r="F175" s="439" t="s">
        <v>5651</v>
      </c>
      <c r="G175" s="440">
        <v>74</v>
      </c>
      <c r="H175" s="468">
        <v>38</v>
      </c>
      <c r="I175" s="468" t="s">
        <v>4903</v>
      </c>
      <c r="J175" s="469">
        <v>53</v>
      </c>
      <c r="K175" s="438">
        <v>27</v>
      </c>
      <c r="L175" s="439" t="s">
        <v>4155</v>
      </c>
      <c r="M175" s="440">
        <v>85</v>
      </c>
      <c r="N175" s="264">
        <v>42</v>
      </c>
      <c r="O175" s="265" t="s">
        <v>3373</v>
      </c>
      <c r="P175" s="265">
        <v>137</v>
      </c>
      <c r="Q175" s="141">
        <v>30</v>
      </c>
      <c r="R175" s="142" t="s">
        <v>2633</v>
      </c>
      <c r="S175" s="143">
        <v>105</v>
      </c>
      <c r="T175" s="131">
        <v>33</v>
      </c>
      <c r="U175" s="278" t="s">
        <v>1885</v>
      </c>
      <c r="V175" s="132">
        <v>114</v>
      </c>
      <c r="W175" s="306">
        <v>31</v>
      </c>
      <c r="X175" s="307" t="s">
        <v>1131</v>
      </c>
      <c r="Y175" s="308">
        <v>212</v>
      </c>
      <c r="Z175" s="264">
        <v>23</v>
      </c>
      <c r="AA175" s="265" t="s">
        <v>394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">
      <c r="A176" s="20" t="s">
        <v>149</v>
      </c>
      <c r="B176" s="524">
        <v>6</v>
      </c>
      <c r="C176" s="525" t="s">
        <v>6385</v>
      </c>
      <c r="D176" s="526">
        <v>53</v>
      </c>
      <c r="E176" s="438">
        <v>11</v>
      </c>
      <c r="F176" s="439" t="s">
        <v>5652</v>
      </c>
      <c r="G176" s="440">
        <v>85</v>
      </c>
      <c r="H176" s="468">
        <v>15</v>
      </c>
      <c r="I176" s="468" t="s">
        <v>4904</v>
      </c>
      <c r="J176" s="469">
        <v>88</v>
      </c>
      <c r="K176" s="438">
        <v>13</v>
      </c>
      <c r="L176" s="439" t="s">
        <v>4156</v>
      </c>
      <c r="M176" s="440">
        <v>111</v>
      </c>
      <c r="N176" s="264">
        <v>8</v>
      </c>
      <c r="O176" s="265" t="s">
        <v>1184</v>
      </c>
      <c r="P176" s="265">
        <v>139</v>
      </c>
      <c r="Q176" s="141">
        <v>9</v>
      </c>
      <c r="R176" s="142" t="s">
        <v>2634</v>
      </c>
      <c r="S176" s="143">
        <v>129</v>
      </c>
      <c r="T176" s="131">
        <v>12</v>
      </c>
      <c r="U176" s="278" t="s">
        <v>1886</v>
      </c>
      <c r="V176" s="132">
        <v>177</v>
      </c>
      <c r="W176" s="306">
        <v>10</v>
      </c>
      <c r="X176" s="307" t="s">
        <v>1132</v>
      </c>
      <c r="Y176" s="308">
        <v>205</v>
      </c>
      <c r="Z176" s="264">
        <v>10</v>
      </c>
      <c r="AA176" s="265" t="s">
        <v>395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">
      <c r="A177" s="20" t="s">
        <v>150</v>
      </c>
      <c r="B177" s="524">
        <v>3</v>
      </c>
      <c r="C177" s="525" t="s">
        <v>2746</v>
      </c>
      <c r="D177" s="526">
        <v>115</v>
      </c>
      <c r="E177" s="438">
        <v>21</v>
      </c>
      <c r="F177" s="439" t="s">
        <v>5653</v>
      </c>
      <c r="G177" s="440">
        <v>38</v>
      </c>
      <c r="H177" s="468">
        <v>17</v>
      </c>
      <c r="I177" s="468" t="s">
        <v>4905</v>
      </c>
      <c r="J177" s="469">
        <v>25</v>
      </c>
      <c r="K177" s="438">
        <v>10</v>
      </c>
      <c r="L177" s="439" t="s">
        <v>4157</v>
      </c>
      <c r="M177" s="440">
        <v>100</v>
      </c>
      <c r="N177" s="264">
        <v>17</v>
      </c>
      <c r="O177" s="265" t="s">
        <v>3374</v>
      </c>
      <c r="P177" s="265">
        <v>79</v>
      </c>
      <c r="Q177" s="141">
        <v>12</v>
      </c>
      <c r="R177" s="142" t="s">
        <v>2635</v>
      </c>
      <c r="S177" s="143">
        <v>39</v>
      </c>
      <c r="T177" s="131">
        <v>12</v>
      </c>
      <c r="U177" s="278" t="s">
        <v>1887</v>
      </c>
      <c r="V177" s="132">
        <v>104</v>
      </c>
      <c r="W177" s="306">
        <v>10</v>
      </c>
      <c r="X177" s="307" t="s">
        <v>1133</v>
      </c>
      <c r="Y177" s="308">
        <v>140</v>
      </c>
      <c r="Z177" s="264">
        <v>7</v>
      </c>
      <c r="AA177" s="265" t="s">
        <v>396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">
      <c r="A178" s="20" t="s">
        <v>81</v>
      </c>
      <c r="B178" s="524">
        <v>0</v>
      </c>
      <c r="C178" s="525" t="s">
        <v>270</v>
      </c>
      <c r="D178" s="526">
        <v>0</v>
      </c>
      <c r="E178" s="438">
        <v>1</v>
      </c>
      <c r="F178" s="439" t="s">
        <v>5654</v>
      </c>
      <c r="G178" s="440">
        <v>1</v>
      </c>
      <c r="H178" s="468">
        <v>0</v>
      </c>
      <c r="I178" s="468" t="s">
        <v>270</v>
      </c>
      <c r="J178" s="469">
        <v>0</v>
      </c>
      <c r="K178" s="438">
        <v>0</v>
      </c>
      <c r="L178" s="439" t="s">
        <v>270</v>
      </c>
      <c r="M178" s="440">
        <v>0</v>
      </c>
      <c r="N178" s="264">
        <v>0</v>
      </c>
      <c r="O178" s="265" t="s">
        <v>270</v>
      </c>
      <c r="P178" s="265">
        <v>0</v>
      </c>
      <c r="Q178" s="141">
        <v>0</v>
      </c>
      <c r="R178" s="142" t="s">
        <v>270</v>
      </c>
      <c r="S178" s="143">
        <v>0</v>
      </c>
      <c r="T178" s="131">
        <v>0</v>
      </c>
      <c r="U178" s="278" t="s">
        <v>270</v>
      </c>
      <c r="V178" s="132">
        <v>0</v>
      </c>
      <c r="W178" s="306">
        <v>0</v>
      </c>
      <c r="X178" s="307" t="s">
        <v>270</v>
      </c>
      <c r="Y178" s="308">
        <v>0</v>
      </c>
      <c r="Z178" s="264">
        <v>1</v>
      </c>
      <c r="AA178" s="265" t="s">
        <v>397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">
      <c r="A179" s="20" t="s">
        <v>151</v>
      </c>
      <c r="B179" s="524">
        <v>6</v>
      </c>
      <c r="C179" s="525" t="s">
        <v>6386</v>
      </c>
      <c r="D179" s="526">
        <v>71</v>
      </c>
      <c r="E179" s="438">
        <v>1</v>
      </c>
      <c r="F179" s="439" t="s">
        <v>1862</v>
      </c>
      <c r="G179" s="440">
        <v>78</v>
      </c>
      <c r="H179" s="468">
        <v>5</v>
      </c>
      <c r="I179" s="468" t="s">
        <v>4906</v>
      </c>
      <c r="J179" s="469">
        <v>70</v>
      </c>
      <c r="K179" s="438">
        <v>3</v>
      </c>
      <c r="L179" s="439" t="s">
        <v>1468</v>
      </c>
      <c r="M179" s="440">
        <v>128</v>
      </c>
      <c r="N179" s="264">
        <v>5</v>
      </c>
      <c r="O179" s="265" t="s">
        <v>3375</v>
      </c>
      <c r="P179" s="265">
        <v>99</v>
      </c>
      <c r="Q179" s="141">
        <v>8</v>
      </c>
      <c r="R179" s="142" t="s">
        <v>2636</v>
      </c>
      <c r="S179" s="143">
        <v>146</v>
      </c>
      <c r="T179" s="131">
        <v>6</v>
      </c>
      <c r="U179" s="278" t="s">
        <v>1888</v>
      </c>
      <c r="V179" s="132">
        <v>155</v>
      </c>
      <c r="W179" s="306">
        <v>6</v>
      </c>
      <c r="X179" s="307" t="s">
        <v>1134</v>
      </c>
      <c r="Y179" s="308">
        <v>106</v>
      </c>
      <c r="Z179" s="264">
        <v>4</v>
      </c>
      <c r="AA179" s="265" t="s">
        <v>398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">
      <c r="A180" s="20" t="s">
        <v>152</v>
      </c>
      <c r="B180" s="524">
        <v>2</v>
      </c>
      <c r="C180" s="525" t="s">
        <v>1858</v>
      </c>
      <c r="D180" s="526">
        <v>6</v>
      </c>
      <c r="E180" s="438">
        <v>2</v>
      </c>
      <c r="F180" s="439" t="s">
        <v>5655</v>
      </c>
      <c r="G180" s="440">
        <v>33</v>
      </c>
      <c r="H180" s="468">
        <v>11</v>
      </c>
      <c r="I180" s="468" t="s">
        <v>4907</v>
      </c>
      <c r="J180" s="469">
        <v>68</v>
      </c>
      <c r="K180" s="438">
        <v>2</v>
      </c>
      <c r="L180" s="439" t="s">
        <v>4158</v>
      </c>
      <c r="M180" s="440">
        <v>205</v>
      </c>
      <c r="N180" s="264">
        <v>6</v>
      </c>
      <c r="O180" s="265" t="s">
        <v>3376</v>
      </c>
      <c r="P180" s="265">
        <v>57</v>
      </c>
      <c r="Q180" s="141">
        <v>6</v>
      </c>
      <c r="R180" s="142" t="s">
        <v>2637</v>
      </c>
      <c r="S180" s="143">
        <v>108</v>
      </c>
      <c r="T180" s="131">
        <v>4</v>
      </c>
      <c r="U180" s="278" t="s">
        <v>1889</v>
      </c>
      <c r="V180" s="132">
        <v>128</v>
      </c>
      <c r="W180" s="306">
        <v>4</v>
      </c>
      <c r="X180" s="307" t="s">
        <v>1135</v>
      </c>
      <c r="Y180" s="308">
        <v>103</v>
      </c>
      <c r="Z180" s="264">
        <v>4</v>
      </c>
      <c r="AA180" s="265" t="s">
        <v>399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">
      <c r="A181" s="20" t="s">
        <v>153</v>
      </c>
      <c r="B181" s="524">
        <v>4</v>
      </c>
      <c r="C181" s="525" t="s">
        <v>4882</v>
      </c>
      <c r="D181" s="526">
        <v>69</v>
      </c>
      <c r="E181" s="438">
        <v>3</v>
      </c>
      <c r="F181" s="439" t="s">
        <v>5656</v>
      </c>
      <c r="G181" s="440">
        <v>20</v>
      </c>
      <c r="H181" s="468">
        <v>5</v>
      </c>
      <c r="I181" s="468" t="s">
        <v>4908</v>
      </c>
      <c r="J181" s="469">
        <v>79</v>
      </c>
      <c r="K181" s="438">
        <v>7</v>
      </c>
      <c r="L181" s="439" t="s">
        <v>4159</v>
      </c>
      <c r="M181" s="440">
        <v>143</v>
      </c>
      <c r="N181" s="264">
        <v>1</v>
      </c>
      <c r="O181" s="265" t="s">
        <v>3377</v>
      </c>
      <c r="P181" s="265">
        <v>6</v>
      </c>
      <c r="Q181" s="141">
        <v>7</v>
      </c>
      <c r="R181" s="142" t="s">
        <v>2638</v>
      </c>
      <c r="S181" s="143">
        <v>33</v>
      </c>
      <c r="T181" s="131">
        <v>6</v>
      </c>
      <c r="U181" s="278" t="s">
        <v>1890</v>
      </c>
      <c r="V181" s="132">
        <v>47</v>
      </c>
      <c r="W181" s="306">
        <v>3</v>
      </c>
      <c r="X181" s="307" t="s">
        <v>1136</v>
      </c>
      <c r="Y181" s="308">
        <v>171</v>
      </c>
      <c r="Z181" s="264">
        <v>4</v>
      </c>
      <c r="AA181" s="265" t="s">
        <v>400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">
      <c r="A182" s="20" t="s">
        <v>254</v>
      </c>
      <c r="B182" s="524">
        <v>8</v>
      </c>
      <c r="C182" s="525" t="s">
        <v>6387</v>
      </c>
      <c r="D182" s="526">
        <v>53</v>
      </c>
      <c r="E182" s="438">
        <v>6</v>
      </c>
      <c r="F182" s="439" t="s">
        <v>5657</v>
      </c>
      <c r="G182" s="440">
        <v>56</v>
      </c>
      <c r="H182" s="468">
        <v>10</v>
      </c>
      <c r="I182" s="468" t="s">
        <v>4909</v>
      </c>
      <c r="J182" s="469">
        <v>54</v>
      </c>
      <c r="K182" s="438">
        <v>14</v>
      </c>
      <c r="L182" s="439" t="s">
        <v>4160</v>
      </c>
      <c r="M182" s="440">
        <v>60</v>
      </c>
      <c r="N182" s="264">
        <v>11</v>
      </c>
      <c r="O182" s="265" t="s">
        <v>3378</v>
      </c>
      <c r="P182" s="265">
        <v>97</v>
      </c>
      <c r="Q182" s="141">
        <v>9</v>
      </c>
      <c r="R182" s="142" t="s">
        <v>2639</v>
      </c>
      <c r="S182" s="143">
        <v>91</v>
      </c>
      <c r="T182" s="131">
        <v>3</v>
      </c>
      <c r="U182" s="278" t="s">
        <v>1891</v>
      </c>
      <c r="V182" s="132">
        <v>201</v>
      </c>
      <c r="W182" s="306">
        <v>5</v>
      </c>
      <c r="X182" s="307" t="s">
        <v>1137</v>
      </c>
      <c r="Y182" s="308">
        <v>91</v>
      </c>
      <c r="Z182" s="264">
        <v>11</v>
      </c>
      <c r="AA182" s="265" t="s">
        <v>401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">
      <c r="A183" s="20" t="s">
        <v>154</v>
      </c>
      <c r="B183" s="524">
        <v>4</v>
      </c>
      <c r="C183" s="525" t="s">
        <v>6388</v>
      </c>
      <c r="D183" s="526">
        <v>72</v>
      </c>
      <c r="E183" s="438">
        <v>6</v>
      </c>
      <c r="F183" s="439" t="s">
        <v>5658</v>
      </c>
      <c r="G183" s="440">
        <v>63</v>
      </c>
      <c r="H183" s="468">
        <v>3</v>
      </c>
      <c r="I183" s="468" t="s">
        <v>4910</v>
      </c>
      <c r="J183" s="469">
        <v>24</v>
      </c>
      <c r="K183" s="438">
        <v>5</v>
      </c>
      <c r="L183" s="439" t="s">
        <v>4161</v>
      </c>
      <c r="M183" s="440">
        <v>64</v>
      </c>
      <c r="N183" s="264">
        <v>1</v>
      </c>
      <c r="O183" s="265" t="s">
        <v>3379</v>
      </c>
      <c r="P183" s="265">
        <v>206</v>
      </c>
      <c r="Q183" s="141">
        <v>2</v>
      </c>
      <c r="R183" s="142" t="s">
        <v>2640</v>
      </c>
      <c r="S183" s="143">
        <v>132</v>
      </c>
      <c r="T183" s="131">
        <v>5</v>
      </c>
      <c r="U183" s="278" t="s">
        <v>1892</v>
      </c>
      <c r="V183" s="132">
        <v>34</v>
      </c>
      <c r="W183" s="306">
        <v>7</v>
      </c>
      <c r="X183" s="307" t="s">
        <v>1138</v>
      </c>
      <c r="Y183" s="308">
        <v>173</v>
      </c>
      <c r="Z183" s="264">
        <v>2</v>
      </c>
      <c r="AA183" s="265" t="s">
        <v>402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">
      <c r="A184" s="20" t="s">
        <v>14</v>
      </c>
      <c r="B184" s="524">
        <v>9</v>
      </c>
      <c r="C184" s="525" t="s">
        <v>6389</v>
      </c>
      <c r="D184" s="526">
        <v>68</v>
      </c>
      <c r="E184" s="438">
        <v>17</v>
      </c>
      <c r="F184" s="439" t="s">
        <v>5659</v>
      </c>
      <c r="G184" s="440">
        <v>39</v>
      </c>
      <c r="H184" s="468">
        <v>14</v>
      </c>
      <c r="I184" s="468" t="s">
        <v>4911</v>
      </c>
      <c r="J184" s="469">
        <v>97</v>
      </c>
      <c r="K184" s="438">
        <v>19</v>
      </c>
      <c r="L184" s="439" t="s">
        <v>4162</v>
      </c>
      <c r="M184" s="440">
        <v>81</v>
      </c>
      <c r="N184" s="264">
        <v>8</v>
      </c>
      <c r="O184" s="265" t="s">
        <v>3380</v>
      </c>
      <c r="P184" s="265">
        <v>33</v>
      </c>
      <c r="Q184" s="141">
        <v>15</v>
      </c>
      <c r="R184" s="142" t="s">
        <v>2641</v>
      </c>
      <c r="S184" s="143">
        <v>98</v>
      </c>
      <c r="T184" s="131">
        <v>8</v>
      </c>
      <c r="U184" s="278" t="s">
        <v>1893</v>
      </c>
      <c r="V184" s="132">
        <v>102</v>
      </c>
      <c r="W184" s="306">
        <v>11</v>
      </c>
      <c r="X184" s="307" t="s">
        <v>1139</v>
      </c>
      <c r="Y184" s="308">
        <v>104</v>
      </c>
      <c r="Z184" s="264">
        <v>10</v>
      </c>
      <c r="AA184" s="265" t="s">
        <v>403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">
      <c r="A185" s="20" t="s">
        <v>155</v>
      </c>
      <c r="B185" s="524">
        <v>15</v>
      </c>
      <c r="C185" s="525" t="s">
        <v>6390</v>
      </c>
      <c r="D185" s="526">
        <v>29</v>
      </c>
      <c r="E185" s="438">
        <v>16</v>
      </c>
      <c r="F185" s="439" t="s">
        <v>5660</v>
      </c>
      <c r="G185" s="440">
        <v>38</v>
      </c>
      <c r="H185" s="468">
        <v>24</v>
      </c>
      <c r="I185" s="468" t="s">
        <v>4912</v>
      </c>
      <c r="J185" s="469">
        <v>58</v>
      </c>
      <c r="K185" s="438">
        <v>21</v>
      </c>
      <c r="L185" s="439" t="s">
        <v>4163</v>
      </c>
      <c r="M185" s="440">
        <v>90</v>
      </c>
      <c r="N185" s="264">
        <v>11</v>
      </c>
      <c r="O185" s="265" t="s">
        <v>3381</v>
      </c>
      <c r="P185" s="265">
        <v>82</v>
      </c>
      <c r="Q185" s="141">
        <v>17</v>
      </c>
      <c r="R185" s="142" t="s">
        <v>2642</v>
      </c>
      <c r="S185" s="143">
        <v>91</v>
      </c>
      <c r="T185" s="131">
        <v>14</v>
      </c>
      <c r="U185" s="278" t="s">
        <v>1894</v>
      </c>
      <c r="V185" s="132">
        <v>171</v>
      </c>
      <c r="W185" s="306">
        <v>20</v>
      </c>
      <c r="X185" s="307" t="s">
        <v>1140</v>
      </c>
      <c r="Y185" s="308">
        <v>139</v>
      </c>
      <c r="Z185" s="264">
        <v>26</v>
      </c>
      <c r="AA185" s="265" t="s">
        <v>404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">
      <c r="A186" s="20" t="s">
        <v>61</v>
      </c>
      <c r="B186" s="524">
        <v>7</v>
      </c>
      <c r="C186" s="525" t="s">
        <v>6391</v>
      </c>
      <c r="D186" s="526">
        <v>40</v>
      </c>
      <c r="E186" s="438">
        <v>15</v>
      </c>
      <c r="F186" s="439" t="s">
        <v>5661</v>
      </c>
      <c r="G186" s="440">
        <v>76</v>
      </c>
      <c r="H186" s="468">
        <v>20</v>
      </c>
      <c r="I186" s="468" t="s">
        <v>4913</v>
      </c>
      <c r="J186" s="469">
        <v>133</v>
      </c>
      <c r="K186" s="438">
        <v>14</v>
      </c>
      <c r="L186" s="439" t="s">
        <v>4164</v>
      </c>
      <c r="M186" s="440">
        <v>185</v>
      </c>
      <c r="N186" s="264">
        <v>18</v>
      </c>
      <c r="O186" s="265" t="s">
        <v>3382</v>
      </c>
      <c r="P186" s="265">
        <v>129</v>
      </c>
      <c r="Q186" s="141">
        <v>14</v>
      </c>
      <c r="R186" s="142" t="s">
        <v>2643</v>
      </c>
      <c r="S186" s="143">
        <v>223</v>
      </c>
      <c r="T186" s="131">
        <v>9</v>
      </c>
      <c r="U186" s="278" t="s">
        <v>1895</v>
      </c>
      <c r="V186" s="132">
        <v>178</v>
      </c>
      <c r="W186" s="306">
        <v>18</v>
      </c>
      <c r="X186" s="307" t="s">
        <v>1141</v>
      </c>
      <c r="Y186" s="308">
        <v>139</v>
      </c>
      <c r="Z186" s="264">
        <v>11</v>
      </c>
      <c r="AA186" s="265" t="s">
        <v>405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">
      <c r="A187" s="203" t="s">
        <v>92</v>
      </c>
      <c r="B187" s="203"/>
      <c r="C187" s="203"/>
      <c r="D187" s="472"/>
      <c r="E187" s="451"/>
      <c r="F187" s="451"/>
      <c r="G187" s="487"/>
      <c r="H187" s="421"/>
      <c r="I187" s="203"/>
      <c r="J187" s="472"/>
      <c r="K187" s="451"/>
      <c r="L187" s="452"/>
      <c r="M187" s="453"/>
      <c r="N187" s="203"/>
      <c r="O187" s="421"/>
      <c r="P187" s="422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">
      <c r="A188" s="199" t="s">
        <v>62</v>
      </c>
      <c r="B188" s="521">
        <v>217</v>
      </c>
      <c r="C188" s="522" t="s">
        <v>6405</v>
      </c>
      <c r="D188" s="523">
        <v>31</v>
      </c>
      <c r="E188" s="312">
        <v>339</v>
      </c>
      <c r="F188" s="460" t="s">
        <v>5678</v>
      </c>
      <c r="G188" s="461">
        <v>28</v>
      </c>
      <c r="H188" s="272">
        <v>348</v>
      </c>
      <c r="I188" s="475" t="s">
        <v>4929</v>
      </c>
      <c r="J188" s="476">
        <v>31</v>
      </c>
      <c r="K188" s="312">
        <v>333</v>
      </c>
      <c r="L188" s="460" t="s">
        <v>4180</v>
      </c>
      <c r="M188" s="461">
        <v>44</v>
      </c>
      <c r="N188" s="271">
        <v>291</v>
      </c>
      <c r="O188" s="272" t="s">
        <v>3399</v>
      </c>
      <c r="P188" s="273">
        <v>62</v>
      </c>
      <c r="Q188" s="220">
        <v>380</v>
      </c>
      <c r="R188" s="220" t="s">
        <v>2659</v>
      </c>
      <c r="S188" s="221">
        <v>62</v>
      </c>
      <c r="T188" s="247">
        <v>321</v>
      </c>
      <c r="U188" s="300" t="s">
        <v>1773</v>
      </c>
      <c r="V188" s="248">
        <v>71</v>
      </c>
      <c r="W188" s="312">
        <v>338</v>
      </c>
      <c r="X188" s="313" t="s">
        <v>1158</v>
      </c>
      <c r="Y188" s="314">
        <v>96</v>
      </c>
      <c r="Z188" s="271">
        <v>288</v>
      </c>
      <c r="AA188" s="272" t="s">
        <v>421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">
      <c r="A189" s="23" t="s">
        <v>248</v>
      </c>
      <c r="B189" s="524">
        <v>2</v>
      </c>
      <c r="C189" s="525" t="s">
        <v>6393</v>
      </c>
      <c r="D189" s="526">
        <v>30</v>
      </c>
      <c r="E189" s="306">
        <v>4</v>
      </c>
      <c r="F189" s="439" t="s">
        <v>5663</v>
      </c>
      <c r="G189" s="440">
        <v>9</v>
      </c>
      <c r="H189" s="265">
        <v>3</v>
      </c>
      <c r="I189" s="468" t="s">
        <v>4915</v>
      </c>
      <c r="J189" s="469">
        <v>18</v>
      </c>
      <c r="K189" s="306">
        <v>3</v>
      </c>
      <c r="L189" s="439" t="s">
        <v>4166</v>
      </c>
      <c r="M189" s="440">
        <v>67</v>
      </c>
      <c r="N189" s="264">
        <v>4</v>
      </c>
      <c r="O189" s="265" t="s">
        <v>3384</v>
      </c>
      <c r="P189" s="265">
        <v>56</v>
      </c>
      <c r="Q189" s="141">
        <v>10</v>
      </c>
      <c r="R189" s="142" t="s">
        <v>2645</v>
      </c>
      <c r="S189" s="143">
        <v>89</v>
      </c>
      <c r="T189" s="131">
        <v>5</v>
      </c>
      <c r="U189" s="278" t="s">
        <v>1897</v>
      </c>
      <c r="V189" s="132">
        <v>40</v>
      </c>
      <c r="W189" s="306">
        <v>1</v>
      </c>
      <c r="X189" s="307" t="s">
        <v>1143</v>
      </c>
      <c r="Y189" s="308">
        <v>58</v>
      </c>
      <c r="Z189" s="264">
        <v>2</v>
      </c>
      <c r="AA189" s="265" t="s">
        <v>407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">
      <c r="A190" s="23" t="s">
        <v>156</v>
      </c>
      <c r="B190" s="524">
        <v>7</v>
      </c>
      <c r="C190" s="525" t="s">
        <v>6394</v>
      </c>
      <c r="D190" s="526">
        <v>8</v>
      </c>
      <c r="E190" s="438">
        <v>3</v>
      </c>
      <c r="F190" s="439" t="s">
        <v>5664</v>
      </c>
      <c r="G190" s="440">
        <v>71</v>
      </c>
      <c r="H190" s="468">
        <v>10</v>
      </c>
      <c r="I190" s="468" t="s">
        <v>4916</v>
      </c>
      <c r="J190" s="469">
        <v>30</v>
      </c>
      <c r="K190" s="438">
        <v>5</v>
      </c>
      <c r="L190" s="439" t="s">
        <v>4167</v>
      </c>
      <c r="M190" s="440">
        <v>43</v>
      </c>
      <c r="N190" s="264">
        <v>3</v>
      </c>
      <c r="O190" s="265" t="s">
        <v>3385</v>
      </c>
      <c r="P190" s="265">
        <v>61</v>
      </c>
      <c r="Q190" s="141">
        <v>6</v>
      </c>
      <c r="R190" s="142" t="s">
        <v>2646</v>
      </c>
      <c r="S190" s="143">
        <v>78</v>
      </c>
      <c r="T190" s="131">
        <v>5</v>
      </c>
      <c r="U190" s="278" t="s">
        <v>1898</v>
      </c>
      <c r="V190" s="132">
        <v>52</v>
      </c>
      <c r="W190" s="306">
        <v>4</v>
      </c>
      <c r="X190" s="307" t="s">
        <v>1144</v>
      </c>
      <c r="Y190" s="308">
        <v>148</v>
      </c>
      <c r="Z190" s="264">
        <v>0</v>
      </c>
      <c r="AA190" s="265" t="s">
        <v>270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">
      <c r="A191" s="23" t="s">
        <v>63</v>
      </c>
      <c r="B191" s="524">
        <v>4</v>
      </c>
      <c r="C191" s="525" t="s">
        <v>6395</v>
      </c>
      <c r="D191" s="526">
        <v>71</v>
      </c>
      <c r="E191" s="438">
        <v>5</v>
      </c>
      <c r="F191" s="439" t="s">
        <v>5665</v>
      </c>
      <c r="G191" s="440">
        <v>23</v>
      </c>
      <c r="H191" s="468">
        <v>6</v>
      </c>
      <c r="I191" s="468" t="s">
        <v>4917</v>
      </c>
      <c r="J191" s="469">
        <v>65</v>
      </c>
      <c r="K191" s="438">
        <v>9</v>
      </c>
      <c r="L191" s="439" t="s">
        <v>4168</v>
      </c>
      <c r="M191" s="440">
        <v>96</v>
      </c>
      <c r="N191" s="264">
        <v>9</v>
      </c>
      <c r="O191" s="265" t="s">
        <v>3386</v>
      </c>
      <c r="P191" s="265">
        <v>120</v>
      </c>
      <c r="Q191" s="141">
        <v>6</v>
      </c>
      <c r="R191" s="142" t="s">
        <v>2647</v>
      </c>
      <c r="S191" s="143">
        <v>141</v>
      </c>
      <c r="T191" s="131">
        <v>6</v>
      </c>
      <c r="U191" s="278" t="s">
        <v>1899</v>
      </c>
      <c r="V191" s="132">
        <v>103</v>
      </c>
      <c r="W191" s="306">
        <v>13</v>
      </c>
      <c r="X191" s="307" t="s">
        <v>1145</v>
      </c>
      <c r="Y191" s="308">
        <v>118</v>
      </c>
      <c r="Z191" s="264">
        <v>7</v>
      </c>
      <c r="AA191" s="265" t="s">
        <v>408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">
      <c r="A192" s="23" t="s">
        <v>64</v>
      </c>
      <c r="B192" s="524">
        <v>5</v>
      </c>
      <c r="C192" s="525" t="s">
        <v>6396</v>
      </c>
      <c r="D192" s="526">
        <v>46</v>
      </c>
      <c r="E192" s="438">
        <v>5</v>
      </c>
      <c r="F192" s="439" t="s">
        <v>5666</v>
      </c>
      <c r="G192" s="440">
        <v>23</v>
      </c>
      <c r="H192" s="468">
        <v>7</v>
      </c>
      <c r="I192" s="468" t="s">
        <v>4918</v>
      </c>
      <c r="J192" s="469">
        <v>54</v>
      </c>
      <c r="K192" s="438">
        <v>9</v>
      </c>
      <c r="L192" s="439" t="s">
        <v>4169</v>
      </c>
      <c r="M192" s="440">
        <v>73</v>
      </c>
      <c r="N192" s="264">
        <v>6</v>
      </c>
      <c r="O192" s="265" t="s">
        <v>3387</v>
      </c>
      <c r="P192" s="265">
        <v>150</v>
      </c>
      <c r="Q192" s="141">
        <v>10</v>
      </c>
      <c r="R192" s="142" t="s">
        <v>2648</v>
      </c>
      <c r="S192" s="143">
        <v>73</v>
      </c>
      <c r="T192" s="131">
        <v>7</v>
      </c>
      <c r="U192" s="278" t="s">
        <v>1900</v>
      </c>
      <c r="V192" s="132">
        <v>80</v>
      </c>
      <c r="W192" s="306">
        <v>3</v>
      </c>
      <c r="X192" s="307" t="s">
        <v>1146</v>
      </c>
      <c r="Y192" s="308">
        <v>82</v>
      </c>
      <c r="Z192" s="264">
        <v>4</v>
      </c>
      <c r="AA192" s="265" t="s">
        <v>409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">
      <c r="A193" s="20" t="s">
        <v>65</v>
      </c>
      <c r="B193" s="524">
        <v>36</v>
      </c>
      <c r="C193" s="525" t="s">
        <v>4431</v>
      </c>
      <c r="D193" s="526">
        <v>21</v>
      </c>
      <c r="E193" s="438">
        <v>60</v>
      </c>
      <c r="F193" s="439" t="s">
        <v>5667</v>
      </c>
      <c r="G193" s="440">
        <v>32</v>
      </c>
      <c r="H193" s="468">
        <v>49</v>
      </c>
      <c r="I193" s="468" t="s">
        <v>4919</v>
      </c>
      <c r="J193" s="469">
        <v>15</v>
      </c>
      <c r="K193" s="438">
        <v>34</v>
      </c>
      <c r="L193" s="439" t="s">
        <v>4170</v>
      </c>
      <c r="M193" s="440">
        <v>31</v>
      </c>
      <c r="N193" s="264">
        <v>36</v>
      </c>
      <c r="O193" s="265" t="s">
        <v>3388</v>
      </c>
      <c r="P193" s="265">
        <v>54</v>
      </c>
      <c r="Q193" s="141">
        <v>49</v>
      </c>
      <c r="R193" s="142" t="s">
        <v>2649</v>
      </c>
      <c r="S193" s="143">
        <v>49</v>
      </c>
      <c r="T193" s="131">
        <v>46</v>
      </c>
      <c r="U193" s="278" t="s">
        <v>1901</v>
      </c>
      <c r="V193" s="132">
        <v>71</v>
      </c>
      <c r="W193" s="306">
        <v>38</v>
      </c>
      <c r="X193" s="307" t="s">
        <v>1147</v>
      </c>
      <c r="Y193" s="308">
        <v>70</v>
      </c>
      <c r="Z193" s="264">
        <v>43</v>
      </c>
      <c r="AA193" s="265" t="s">
        <v>410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">
      <c r="A194" s="20" t="s">
        <v>66</v>
      </c>
      <c r="B194" s="524">
        <v>34</v>
      </c>
      <c r="C194" s="525" t="s">
        <v>6397</v>
      </c>
      <c r="D194" s="526">
        <v>47</v>
      </c>
      <c r="E194" s="438">
        <v>60</v>
      </c>
      <c r="F194" s="439" t="s">
        <v>5668</v>
      </c>
      <c r="G194" s="440">
        <v>44</v>
      </c>
      <c r="H194" s="468">
        <v>48</v>
      </c>
      <c r="I194" s="468" t="s">
        <v>4920</v>
      </c>
      <c r="J194" s="469">
        <v>27</v>
      </c>
      <c r="K194" s="438">
        <v>48</v>
      </c>
      <c r="L194" s="439" t="s">
        <v>4171</v>
      </c>
      <c r="M194" s="440">
        <v>51</v>
      </c>
      <c r="N194" s="264">
        <v>45</v>
      </c>
      <c r="O194" s="265" t="s">
        <v>3389</v>
      </c>
      <c r="P194" s="265">
        <v>46</v>
      </c>
      <c r="Q194" s="141">
        <v>66</v>
      </c>
      <c r="R194" s="142" t="s">
        <v>2650</v>
      </c>
      <c r="S194" s="143">
        <v>73</v>
      </c>
      <c r="T194" s="131">
        <v>62</v>
      </c>
      <c r="U194" s="278" t="s">
        <v>1902</v>
      </c>
      <c r="V194" s="132">
        <v>79</v>
      </c>
      <c r="W194" s="306">
        <v>55</v>
      </c>
      <c r="X194" s="307" t="s">
        <v>1148</v>
      </c>
      <c r="Y194" s="308">
        <v>130</v>
      </c>
      <c r="Z194" s="264">
        <v>49</v>
      </c>
      <c r="AA194" s="265" t="s">
        <v>411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">
      <c r="A195" s="20" t="s">
        <v>67</v>
      </c>
      <c r="B195" s="524">
        <v>24</v>
      </c>
      <c r="C195" s="525" t="s">
        <v>6398</v>
      </c>
      <c r="D195" s="526">
        <v>25</v>
      </c>
      <c r="E195" s="438">
        <v>35</v>
      </c>
      <c r="F195" s="439" t="s">
        <v>5669</v>
      </c>
      <c r="G195" s="440">
        <v>16</v>
      </c>
      <c r="H195" s="468">
        <v>23</v>
      </c>
      <c r="I195" s="468" t="s">
        <v>4921</v>
      </c>
      <c r="J195" s="469">
        <v>20</v>
      </c>
      <c r="K195" s="438">
        <v>30</v>
      </c>
      <c r="L195" s="439" t="s">
        <v>4172</v>
      </c>
      <c r="M195" s="440">
        <v>34</v>
      </c>
      <c r="N195" s="264">
        <v>29</v>
      </c>
      <c r="O195" s="265" t="s">
        <v>3390</v>
      </c>
      <c r="P195" s="265">
        <v>55</v>
      </c>
      <c r="Q195" s="141">
        <v>33</v>
      </c>
      <c r="R195" s="142" t="s">
        <v>2651</v>
      </c>
      <c r="S195" s="143">
        <v>43</v>
      </c>
      <c r="T195" s="131">
        <v>25</v>
      </c>
      <c r="U195" s="278" t="s">
        <v>1903</v>
      </c>
      <c r="V195" s="132">
        <v>53</v>
      </c>
      <c r="W195" s="306">
        <v>24</v>
      </c>
      <c r="X195" s="307" t="s">
        <v>1149</v>
      </c>
      <c r="Y195" s="308">
        <v>117</v>
      </c>
      <c r="Z195" s="264">
        <v>28</v>
      </c>
      <c r="AA195" s="265" t="s">
        <v>412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">
      <c r="A196" s="20" t="s">
        <v>157</v>
      </c>
      <c r="B196" s="524">
        <v>15</v>
      </c>
      <c r="C196" s="525" t="s">
        <v>6399</v>
      </c>
      <c r="D196" s="526">
        <v>43</v>
      </c>
      <c r="E196" s="438">
        <v>17</v>
      </c>
      <c r="F196" s="439" t="s">
        <v>5670</v>
      </c>
      <c r="G196" s="440">
        <v>32</v>
      </c>
      <c r="H196" s="468">
        <v>13</v>
      </c>
      <c r="I196" s="468" t="s">
        <v>4922</v>
      </c>
      <c r="J196" s="469">
        <v>64</v>
      </c>
      <c r="K196" s="438">
        <v>13</v>
      </c>
      <c r="L196" s="439" t="s">
        <v>4173</v>
      </c>
      <c r="M196" s="440">
        <v>47</v>
      </c>
      <c r="N196" s="264">
        <v>18</v>
      </c>
      <c r="O196" s="265" t="s">
        <v>3391</v>
      </c>
      <c r="P196" s="265">
        <v>67</v>
      </c>
      <c r="Q196" s="141">
        <v>18</v>
      </c>
      <c r="R196" s="142" t="s">
        <v>2652</v>
      </c>
      <c r="S196" s="143">
        <v>54</v>
      </c>
      <c r="T196" s="131">
        <v>15</v>
      </c>
      <c r="U196" s="278" t="s">
        <v>1904</v>
      </c>
      <c r="V196" s="132">
        <v>61</v>
      </c>
      <c r="W196" s="306">
        <v>16</v>
      </c>
      <c r="X196" s="307" t="s">
        <v>1150</v>
      </c>
      <c r="Y196" s="308">
        <v>95</v>
      </c>
      <c r="Z196" s="264">
        <v>14</v>
      </c>
      <c r="AA196" s="265" t="s">
        <v>413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">
      <c r="A197" s="20" t="s">
        <v>141</v>
      </c>
      <c r="B197" s="524">
        <v>1</v>
      </c>
      <c r="C197" s="525" t="s">
        <v>3111</v>
      </c>
      <c r="D197" s="526">
        <v>2</v>
      </c>
      <c r="E197" s="438">
        <v>1</v>
      </c>
      <c r="F197" s="439" t="s">
        <v>5671</v>
      </c>
      <c r="G197" s="440">
        <v>7</v>
      </c>
      <c r="H197" s="468">
        <v>4</v>
      </c>
      <c r="I197" s="468" t="s">
        <v>1297</v>
      </c>
      <c r="J197" s="469">
        <v>23</v>
      </c>
      <c r="K197" s="438">
        <v>1</v>
      </c>
      <c r="L197" s="439" t="s">
        <v>4062</v>
      </c>
      <c r="M197" s="440">
        <v>5</v>
      </c>
      <c r="N197" s="264">
        <v>3</v>
      </c>
      <c r="O197" s="265" t="s">
        <v>3392</v>
      </c>
      <c r="P197" s="265">
        <v>35</v>
      </c>
      <c r="Q197" s="141">
        <v>6</v>
      </c>
      <c r="R197" s="142" t="s">
        <v>2653</v>
      </c>
      <c r="S197" s="143">
        <v>81</v>
      </c>
      <c r="T197" s="131">
        <v>4</v>
      </c>
      <c r="U197" s="278" t="s">
        <v>1905</v>
      </c>
      <c r="V197" s="132">
        <v>45</v>
      </c>
      <c r="W197" s="306">
        <v>3</v>
      </c>
      <c r="X197" s="307" t="s">
        <v>1151</v>
      </c>
      <c r="Y197" s="308">
        <v>85</v>
      </c>
      <c r="Z197" s="264">
        <v>2</v>
      </c>
      <c r="AA197" s="265" t="s">
        <v>414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">
      <c r="A198" s="20" t="s">
        <v>158</v>
      </c>
      <c r="B198" s="524">
        <v>2</v>
      </c>
      <c r="C198" s="525" t="s">
        <v>4497</v>
      </c>
      <c r="D198" s="526">
        <v>22</v>
      </c>
      <c r="E198" s="438">
        <v>4</v>
      </c>
      <c r="F198" s="439" t="s">
        <v>5672</v>
      </c>
      <c r="G198" s="440">
        <v>4</v>
      </c>
      <c r="H198" s="468">
        <v>2</v>
      </c>
      <c r="I198" s="468" t="s">
        <v>4923</v>
      </c>
      <c r="J198" s="469">
        <v>92</v>
      </c>
      <c r="K198" s="438">
        <v>6</v>
      </c>
      <c r="L198" s="439" t="s">
        <v>4174</v>
      </c>
      <c r="M198" s="440">
        <v>89</v>
      </c>
      <c r="N198" s="264">
        <v>5</v>
      </c>
      <c r="O198" s="265" t="s">
        <v>3393</v>
      </c>
      <c r="P198" s="265">
        <v>77</v>
      </c>
      <c r="Q198" s="141">
        <v>8</v>
      </c>
      <c r="R198" s="142" t="s">
        <v>1867</v>
      </c>
      <c r="S198" s="143">
        <v>85</v>
      </c>
      <c r="T198" s="131">
        <v>4</v>
      </c>
      <c r="U198" s="278" t="s">
        <v>1906</v>
      </c>
      <c r="V198" s="132">
        <v>50</v>
      </c>
      <c r="W198" s="306">
        <v>4</v>
      </c>
      <c r="X198" s="307" t="s">
        <v>1152</v>
      </c>
      <c r="Y198" s="308">
        <v>39</v>
      </c>
      <c r="Z198" s="264">
        <v>7</v>
      </c>
      <c r="AA198" s="265" t="s">
        <v>415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">
      <c r="A199" s="20" t="s">
        <v>68</v>
      </c>
      <c r="B199" s="524">
        <v>20</v>
      </c>
      <c r="C199" s="525" t="s">
        <v>6400</v>
      </c>
      <c r="D199" s="526">
        <v>38</v>
      </c>
      <c r="E199" s="438">
        <v>14</v>
      </c>
      <c r="F199" s="439" t="s">
        <v>5673</v>
      </c>
      <c r="G199" s="440">
        <v>21</v>
      </c>
      <c r="H199" s="468">
        <v>35</v>
      </c>
      <c r="I199" s="468" t="s">
        <v>4924</v>
      </c>
      <c r="J199" s="469">
        <v>38</v>
      </c>
      <c r="K199" s="438">
        <v>31</v>
      </c>
      <c r="L199" s="439" t="s">
        <v>4175</v>
      </c>
      <c r="M199" s="440">
        <v>39</v>
      </c>
      <c r="N199" s="264">
        <v>15</v>
      </c>
      <c r="O199" s="265" t="s">
        <v>3394</v>
      </c>
      <c r="P199" s="265">
        <v>68</v>
      </c>
      <c r="Q199" s="141">
        <v>26</v>
      </c>
      <c r="R199" s="142" t="s">
        <v>2654</v>
      </c>
      <c r="S199" s="143">
        <v>43</v>
      </c>
      <c r="T199" s="131">
        <v>24</v>
      </c>
      <c r="U199" s="278" t="s">
        <v>1907</v>
      </c>
      <c r="V199" s="132">
        <v>71</v>
      </c>
      <c r="W199" s="306">
        <v>25</v>
      </c>
      <c r="X199" s="307" t="s">
        <v>1153</v>
      </c>
      <c r="Y199" s="308">
        <v>89</v>
      </c>
      <c r="Z199" s="264">
        <v>28</v>
      </c>
      <c r="AA199" s="265" t="s">
        <v>416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">
      <c r="A200" s="20" t="s">
        <v>69</v>
      </c>
      <c r="B200" s="524">
        <v>12</v>
      </c>
      <c r="C200" s="525" t="s">
        <v>6401</v>
      </c>
      <c r="D200" s="526">
        <v>21</v>
      </c>
      <c r="E200" s="438">
        <v>22</v>
      </c>
      <c r="F200" s="439" t="s">
        <v>5674</v>
      </c>
      <c r="G200" s="440">
        <v>28</v>
      </c>
      <c r="H200" s="468">
        <v>28</v>
      </c>
      <c r="I200" s="468" t="s">
        <v>4925</v>
      </c>
      <c r="J200" s="469">
        <v>36</v>
      </c>
      <c r="K200" s="438">
        <v>22</v>
      </c>
      <c r="L200" s="439" t="s">
        <v>4176</v>
      </c>
      <c r="M200" s="440">
        <v>50</v>
      </c>
      <c r="N200" s="264">
        <v>18</v>
      </c>
      <c r="O200" s="265" t="s">
        <v>3395</v>
      </c>
      <c r="P200" s="265">
        <v>69</v>
      </c>
      <c r="Q200" s="141">
        <v>26</v>
      </c>
      <c r="R200" s="142" t="s">
        <v>2655</v>
      </c>
      <c r="S200" s="143">
        <v>48</v>
      </c>
      <c r="T200" s="131">
        <v>14</v>
      </c>
      <c r="U200" s="278" t="s">
        <v>1908</v>
      </c>
      <c r="V200" s="132">
        <v>89</v>
      </c>
      <c r="W200" s="306">
        <v>24</v>
      </c>
      <c r="X200" s="307" t="s">
        <v>1154</v>
      </c>
      <c r="Y200" s="308">
        <v>80</v>
      </c>
      <c r="Z200" s="264">
        <v>9</v>
      </c>
      <c r="AA200" s="265" t="s">
        <v>417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">
      <c r="A201" s="20" t="s">
        <v>255</v>
      </c>
      <c r="B201" s="524">
        <v>8</v>
      </c>
      <c r="C201" s="525" t="s">
        <v>6402</v>
      </c>
      <c r="D201" s="526">
        <v>45</v>
      </c>
      <c r="E201" s="438">
        <v>6</v>
      </c>
      <c r="F201" s="439" t="s">
        <v>5675</v>
      </c>
      <c r="G201" s="440">
        <v>12</v>
      </c>
      <c r="H201" s="468">
        <v>11</v>
      </c>
      <c r="I201" s="468" t="s">
        <v>4926</v>
      </c>
      <c r="J201" s="469">
        <v>66</v>
      </c>
      <c r="K201" s="438">
        <v>15</v>
      </c>
      <c r="L201" s="439" t="s">
        <v>4177</v>
      </c>
      <c r="M201" s="440">
        <v>30</v>
      </c>
      <c r="N201" s="264">
        <v>7</v>
      </c>
      <c r="O201" s="265" t="s">
        <v>3396</v>
      </c>
      <c r="P201" s="265">
        <v>52</v>
      </c>
      <c r="Q201" s="141">
        <v>8</v>
      </c>
      <c r="R201" s="142" t="s">
        <v>2656</v>
      </c>
      <c r="S201" s="143">
        <v>44</v>
      </c>
      <c r="T201" s="131">
        <v>3</v>
      </c>
      <c r="U201" s="278" t="s">
        <v>1909</v>
      </c>
      <c r="V201" s="132">
        <v>118</v>
      </c>
      <c r="W201" s="306">
        <v>8</v>
      </c>
      <c r="X201" s="307" t="s">
        <v>1155</v>
      </c>
      <c r="Y201" s="308">
        <v>111</v>
      </c>
      <c r="Z201" s="264">
        <v>7</v>
      </c>
      <c r="AA201" s="265" t="s">
        <v>418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">
      <c r="A202" s="20" t="s">
        <v>159</v>
      </c>
      <c r="B202" s="524">
        <v>2</v>
      </c>
      <c r="C202" s="525" t="s">
        <v>6403</v>
      </c>
      <c r="D202" s="526">
        <v>34</v>
      </c>
      <c r="E202" s="438">
        <v>3</v>
      </c>
      <c r="F202" s="439" t="s">
        <v>5676</v>
      </c>
      <c r="G202" s="440">
        <v>16</v>
      </c>
      <c r="H202" s="468">
        <v>1</v>
      </c>
      <c r="I202" s="468" t="s">
        <v>4927</v>
      </c>
      <c r="J202" s="469">
        <v>113</v>
      </c>
      <c r="K202" s="438">
        <v>3</v>
      </c>
      <c r="L202" s="439" t="s">
        <v>4178</v>
      </c>
      <c r="M202" s="440">
        <v>91</v>
      </c>
      <c r="N202" s="264">
        <v>6</v>
      </c>
      <c r="O202" s="265" t="s">
        <v>3397</v>
      </c>
      <c r="P202" s="265">
        <v>77</v>
      </c>
      <c r="Q202" s="141">
        <v>4</v>
      </c>
      <c r="R202" s="142" t="s">
        <v>2657</v>
      </c>
      <c r="S202" s="143">
        <v>61</v>
      </c>
      <c r="T202" s="131">
        <v>3</v>
      </c>
      <c r="U202" s="278" t="s">
        <v>1910</v>
      </c>
      <c r="V202" s="132">
        <v>60</v>
      </c>
      <c r="W202" s="306">
        <v>6</v>
      </c>
      <c r="X202" s="307" t="s">
        <v>1156</v>
      </c>
      <c r="Y202" s="308">
        <v>99</v>
      </c>
      <c r="Z202" s="264">
        <v>4</v>
      </c>
      <c r="AA202" s="265" t="s">
        <v>419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">
      <c r="A203" s="24" t="s">
        <v>70</v>
      </c>
      <c r="B203" s="524">
        <v>45</v>
      </c>
      <c r="C203" s="525" t="s">
        <v>6404</v>
      </c>
      <c r="D203" s="526">
        <v>24</v>
      </c>
      <c r="E203" s="447">
        <v>100</v>
      </c>
      <c r="F203" s="442" t="s">
        <v>5677</v>
      </c>
      <c r="G203" s="443">
        <v>24</v>
      </c>
      <c r="H203" s="468">
        <v>108</v>
      </c>
      <c r="I203" s="468" t="s">
        <v>4928</v>
      </c>
      <c r="J203" s="469">
        <v>27</v>
      </c>
      <c r="K203" s="438">
        <v>104</v>
      </c>
      <c r="L203" s="439" t="s">
        <v>4179</v>
      </c>
      <c r="M203" s="440">
        <v>38</v>
      </c>
      <c r="N203" s="264">
        <v>87</v>
      </c>
      <c r="O203" s="265" t="s">
        <v>3398</v>
      </c>
      <c r="P203" s="265">
        <v>61</v>
      </c>
      <c r="Q203" s="135">
        <v>104</v>
      </c>
      <c r="R203" s="136" t="s">
        <v>2658</v>
      </c>
      <c r="S203" s="137">
        <v>67</v>
      </c>
      <c r="T203" s="131">
        <v>98</v>
      </c>
      <c r="U203" s="278" t="s">
        <v>1911</v>
      </c>
      <c r="V203" s="132">
        <v>71</v>
      </c>
      <c r="W203" s="309">
        <v>114</v>
      </c>
      <c r="X203" s="310" t="s">
        <v>1157</v>
      </c>
      <c r="Y203" s="311">
        <v>87</v>
      </c>
      <c r="Z203" s="267">
        <v>84</v>
      </c>
      <c r="AA203" s="268" t="s">
        <v>420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">
      <c r="A204" s="7" t="s">
        <v>92</v>
      </c>
      <c r="B204" s="424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4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">
      <c r="A205" s="19">
        <f ca="1">TODAY()</f>
        <v>45363</v>
      </c>
      <c r="B205" s="390">
        <v>2023</v>
      </c>
      <c r="C205" s="4"/>
      <c r="D205" s="391"/>
      <c r="E205" s="410">
        <v>2022</v>
      </c>
      <c r="F205" s="337"/>
      <c r="G205" s="338"/>
      <c r="H205" s="4">
        <v>2021</v>
      </c>
      <c r="I205" s="4"/>
      <c r="J205" s="391"/>
      <c r="K205" s="410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">
      <c r="B206" s="249" t="s">
        <v>262</v>
      </c>
      <c r="C206" s="250" t="s">
        <v>263</v>
      </c>
      <c r="D206" s="251" t="s">
        <v>264</v>
      </c>
      <c r="E206" s="410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">
      <c r="A207" s="199" t="s">
        <v>71</v>
      </c>
      <c r="B207" s="521">
        <v>728</v>
      </c>
      <c r="C207" s="522" t="s">
        <v>6432</v>
      </c>
      <c r="D207" s="523">
        <v>26</v>
      </c>
      <c r="E207" s="312">
        <v>869</v>
      </c>
      <c r="F207" s="460" t="s">
        <v>5707</v>
      </c>
      <c r="G207" s="461">
        <v>28</v>
      </c>
      <c r="H207" s="272">
        <v>940</v>
      </c>
      <c r="I207" s="475" t="s">
        <v>4957</v>
      </c>
      <c r="J207" s="476">
        <v>39</v>
      </c>
      <c r="K207" s="312">
        <v>1057</v>
      </c>
      <c r="L207" s="460" t="s">
        <v>4209</v>
      </c>
      <c r="M207" s="461">
        <v>47</v>
      </c>
      <c r="N207" s="271">
        <v>915</v>
      </c>
      <c r="O207" s="272" t="s">
        <v>3427</v>
      </c>
      <c r="P207" s="273">
        <v>54</v>
      </c>
      <c r="Q207" s="220">
        <v>936</v>
      </c>
      <c r="R207" s="220" t="s">
        <v>2687</v>
      </c>
      <c r="S207" s="221">
        <v>63</v>
      </c>
      <c r="T207" s="247">
        <v>930</v>
      </c>
      <c r="U207" s="300" t="s">
        <v>1940</v>
      </c>
      <c r="V207" s="248">
        <v>67</v>
      </c>
      <c r="W207" s="312">
        <v>885</v>
      </c>
      <c r="X207" s="313" t="s">
        <v>1186</v>
      </c>
      <c r="Y207" s="314">
        <v>91</v>
      </c>
      <c r="Z207" s="271">
        <v>887</v>
      </c>
      <c r="AA207" s="272" t="s">
        <v>449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">
      <c r="A208" s="23" t="s">
        <v>190</v>
      </c>
      <c r="B208" s="524">
        <v>2</v>
      </c>
      <c r="C208" s="525" t="s">
        <v>6406</v>
      </c>
      <c r="D208" s="526">
        <v>16</v>
      </c>
      <c r="E208" s="306">
        <v>6</v>
      </c>
      <c r="F208" s="439" t="s">
        <v>5679</v>
      </c>
      <c r="G208" s="440">
        <v>58</v>
      </c>
      <c r="H208" s="265">
        <v>1</v>
      </c>
      <c r="I208" s="468" t="s">
        <v>2546</v>
      </c>
      <c r="J208" s="469">
        <v>3</v>
      </c>
      <c r="K208" s="306">
        <v>2</v>
      </c>
      <c r="L208" s="439" t="s">
        <v>4181</v>
      </c>
      <c r="M208" s="440">
        <v>26</v>
      </c>
      <c r="N208" s="264">
        <v>1</v>
      </c>
      <c r="O208" s="265" t="s">
        <v>3400</v>
      </c>
      <c r="P208" s="265">
        <v>3</v>
      </c>
      <c r="Q208" s="141">
        <v>4</v>
      </c>
      <c r="R208" s="142" t="s">
        <v>2660</v>
      </c>
      <c r="S208" s="143">
        <v>57</v>
      </c>
      <c r="T208" s="131">
        <v>4</v>
      </c>
      <c r="U208" s="278" t="s">
        <v>1912</v>
      </c>
      <c r="V208" s="132">
        <v>59</v>
      </c>
      <c r="W208" s="306">
        <v>6</v>
      </c>
      <c r="X208" s="307" t="s">
        <v>1159</v>
      </c>
      <c r="Y208" s="308">
        <v>185</v>
      </c>
      <c r="Z208" s="264">
        <v>2</v>
      </c>
      <c r="AA208" s="265" t="s">
        <v>422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">
      <c r="A209" s="20" t="s">
        <v>72</v>
      </c>
      <c r="B209" s="524">
        <v>85</v>
      </c>
      <c r="C209" s="525" t="s">
        <v>6407</v>
      </c>
      <c r="D209" s="526">
        <v>22</v>
      </c>
      <c r="E209" s="438">
        <v>108</v>
      </c>
      <c r="F209" s="439" t="s">
        <v>5680</v>
      </c>
      <c r="G209" s="440">
        <v>22</v>
      </c>
      <c r="H209" s="468">
        <v>118</v>
      </c>
      <c r="I209" s="468" t="s">
        <v>4930</v>
      </c>
      <c r="J209" s="469">
        <v>39</v>
      </c>
      <c r="K209" s="438">
        <v>143</v>
      </c>
      <c r="L209" s="439" t="s">
        <v>4182</v>
      </c>
      <c r="M209" s="440">
        <v>49</v>
      </c>
      <c r="N209" s="264">
        <v>109</v>
      </c>
      <c r="O209" s="265" t="s">
        <v>3401</v>
      </c>
      <c r="P209" s="265">
        <v>48</v>
      </c>
      <c r="Q209" s="141">
        <v>109</v>
      </c>
      <c r="R209" s="142" t="s">
        <v>2661</v>
      </c>
      <c r="S209" s="143">
        <v>47</v>
      </c>
      <c r="T209" s="131">
        <v>124</v>
      </c>
      <c r="U209" s="278" t="s">
        <v>1913</v>
      </c>
      <c r="V209" s="132">
        <v>71</v>
      </c>
      <c r="W209" s="306">
        <v>94</v>
      </c>
      <c r="X209" s="307" t="s">
        <v>1160</v>
      </c>
      <c r="Y209" s="308">
        <v>68</v>
      </c>
      <c r="Z209" s="264">
        <v>96</v>
      </c>
      <c r="AA209" s="265" t="s">
        <v>423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">
      <c r="A210" s="20" t="s">
        <v>73</v>
      </c>
      <c r="B210" s="524">
        <v>1</v>
      </c>
      <c r="C210" s="525" t="s">
        <v>4521</v>
      </c>
      <c r="D210" s="526">
        <v>51</v>
      </c>
      <c r="E210" s="438">
        <v>3</v>
      </c>
      <c r="F210" s="439" t="s">
        <v>5681</v>
      </c>
      <c r="G210" s="440">
        <v>56</v>
      </c>
      <c r="H210" s="468">
        <v>1</v>
      </c>
      <c r="I210" s="468" t="s">
        <v>4931</v>
      </c>
      <c r="J210" s="469">
        <v>4</v>
      </c>
      <c r="K210" s="438">
        <v>4</v>
      </c>
      <c r="L210" s="439" t="s">
        <v>4183</v>
      </c>
      <c r="M210" s="440">
        <v>24</v>
      </c>
      <c r="N210" s="264">
        <v>5</v>
      </c>
      <c r="O210" s="265" t="s">
        <v>3402</v>
      </c>
      <c r="P210" s="265">
        <v>63</v>
      </c>
      <c r="Q210" s="141">
        <v>4</v>
      </c>
      <c r="R210" s="142" t="s">
        <v>2662</v>
      </c>
      <c r="S210" s="143">
        <v>45</v>
      </c>
      <c r="T210" s="131">
        <v>2</v>
      </c>
      <c r="U210" s="278" t="s">
        <v>1914</v>
      </c>
      <c r="V210" s="132">
        <v>99</v>
      </c>
      <c r="W210" s="306">
        <v>4</v>
      </c>
      <c r="X210" s="307" t="s">
        <v>1161</v>
      </c>
      <c r="Y210" s="308">
        <v>75</v>
      </c>
      <c r="Z210" s="264">
        <v>4</v>
      </c>
      <c r="AA210" s="265" t="s">
        <v>424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">
      <c r="A211" s="20" t="s">
        <v>160</v>
      </c>
      <c r="B211" s="524">
        <v>0</v>
      </c>
      <c r="C211" s="525" t="s">
        <v>270</v>
      </c>
      <c r="D211" s="526">
        <v>0</v>
      </c>
      <c r="E211" s="438">
        <v>0</v>
      </c>
      <c r="F211" s="439" t="s">
        <v>270</v>
      </c>
      <c r="G211" s="440">
        <v>0</v>
      </c>
      <c r="H211" s="468">
        <v>2</v>
      </c>
      <c r="I211" s="468" t="s">
        <v>4932</v>
      </c>
      <c r="J211" s="469">
        <v>13</v>
      </c>
      <c r="K211" s="438">
        <v>1</v>
      </c>
      <c r="L211" s="439" t="s">
        <v>4184</v>
      </c>
      <c r="M211" s="440">
        <v>179</v>
      </c>
      <c r="N211" s="264">
        <v>0</v>
      </c>
      <c r="O211" s="265" t="s">
        <v>270</v>
      </c>
      <c r="P211" s="265">
        <v>0</v>
      </c>
      <c r="Q211" s="141">
        <v>0</v>
      </c>
      <c r="R211" s="142" t="s">
        <v>270</v>
      </c>
      <c r="S211" s="143">
        <v>0</v>
      </c>
      <c r="T211" s="131">
        <v>2</v>
      </c>
      <c r="U211" s="278" t="s">
        <v>1915</v>
      </c>
      <c r="V211" s="132">
        <v>179</v>
      </c>
      <c r="W211" s="306">
        <v>2</v>
      </c>
      <c r="X211" s="307" t="s">
        <v>1162</v>
      </c>
      <c r="Y211" s="308">
        <v>195</v>
      </c>
      <c r="Z211" s="264">
        <v>2</v>
      </c>
      <c r="AA211" s="265" t="s">
        <v>425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">
      <c r="A212" s="20" t="s">
        <v>74</v>
      </c>
      <c r="B212" s="524">
        <v>13</v>
      </c>
      <c r="C212" s="525" t="s">
        <v>6408</v>
      </c>
      <c r="D212" s="526">
        <v>44</v>
      </c>
      <c r="E212" s="438">
        <v>32</v>
      </c>
      <c r="F212" s="439" t="s">
        <v>5682</v>
      </c>
      <c r="G212" s="440">
        <v>47</v>
      </c>
      <c r="H212" s="468">
        <v>22</v>
      </c>
      <c r="I212" s="468" t="s">
        <v>4933</v>
      </c>
      <c r="J212" s="469">
        <v>62</v>
      </c>
      <c r="K212" s="438">
        <v>39</v>
      </c>
      <c r="L212" s="439" t="s">
        <v>4185</v>
      </c>
      <c r="M212" s="440">
        <v>66</v>
      </c>
      <c r="N212" s="264">
        <v>38</v>
      </c>
      <c r="O212" s="265" t="s">
        <v>3403</v>
      </c>
      <c r="P212" s="265">
        <v>96</v>
      </c>
      <c r="Q212" s="141">
        <v>28</v>
      </c>
      <c r="R212" s="142" t="s">
        <v>2663</v>
      </c>
      <c r="S212" s="143">
        <v>96</v>
      </c>
      <c r="T212" s="131">
        <v>46</v>
      </c>
      <c r="U212" s="278" t="s">
        <v>1916</v>
      </c>
      <c r="V212" s="132">
        <v>96</v>
      </c>
      <c r="W212" s="306">
        <v>49</v>
      </c>
      <c r="X212" s="307" t="s">
        <v>1163</v>
      </c>
      <c r="Y212" s="308">
        <v>105</v>
      </c>
      <c r="Z212" s="264">
        <v>35</v>
      </c>
      <c r="AA212" s="265" t="s">
        <v>426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">
      <c r="A213" s="20" t="s">
        <v>249</v>
      </c>
      <c r="B213" s="524">
        <v>1</v>
      </c>
      <c r="C213" s="525" t="s">
        <v>6409</v>
      </c>
      <c r="D213" s="526">
        <v>4</v>
      </c>
      <c r="E213" s="438">
        <v>5</v>
      </c>
      <c r="F213" s="439" t="s">
        <v>5683</v>
      </c>
      <c r="G213" s="440">
        <v>28</v>
      </c>
      <c r="H213" s="468">
        <v>11</v>
      </c>
      <c r="I213" s="468" t="s">
        <v>4934</v>
      </c>
      <c r="J213" s="469">
        <v>56</v>
      </c>
      <c r="K213" s="438">
        <v>9</v>
      </c>
      <c r="L213" s="439" t="s">
        <v>4186</v>
      </c>
      <c r="M213" s="440">
        <v>56</v>
      </c>
      <c r="N213" s="264">
        <v>3</v>
      </c>
      <c r="O213" s="265" t="s">
        <v>3404</v>
      </c>
      <c r="P213" s="265">
        <v>50</v>
      </c>
      <c r="Q213" s="141">
        <v>7</v>
      </c>
      <c r="R213" s="142" t="s">
        <v>2664</v>
      </c>
      <c r="S213" s="143">
        <v>56</v>
      </c>
      <c r="T213" s="131">
        <v>3</v>
      </c>
      <c r="U213" s="278" t="s">
        <v>1917</v>
      </c>
      <c r="V213" s="132">
        <v>31</v>
      </c>
      <c r="W213" s="306">
        <v>3</v>
      </c>
      <c r="X213" s="307" t="s">
        <v>1164</v>
      </c>
      <c r="Y213" s="308">
        <v>78</v>
      </c>
      <c r="Z213" s="264">
        <v>9</v>
      </c>
      <c r="AA213" s="265" t="s">
        <v>427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">
      <c r="A214" s="20" t="s">
        <v>75</v>
      </c>
      <c r="B214" s="524">
        <v>7</v>
      </c>
      <c r="C214" s="525" t="s">
        <v>6410</v>
      </c>
      <c r="D214" s="526">
        <v>48</v>
      </c>
      <c r="E214" s="438">
        <v>9</v>
      </c>
      <c r="F214" s="439" t="s">
        <v>5684</v>
      </c>
      <c r="G214" s="440">
        <v>40</v>
      </c>
      <c r="H214" s="468">
        <v>12</v>
      </c>
      <c r="I214" s="468" t="s">
        <v>4935</v>
      </c>
      <c r="J214" s="469">
        <v>54</v>
      </c>
      <c r="K214" s="438">
        <v>9</v>
      </c>
      <c r="L214" s="439" t="s">
        <v>4187</v>
      </c>
      <c r="M214" s="440">
        <v>41</v>
      </c>
      <c r="N214" s="264">
        <v>10</v>
      </c>
      <c r="O214" s="265" t="s">
        <v>3405</v>
      </c>
      <c r="P214" s="265">
        <v>44</v>
      </c>
      <c r="Q214" s="141">
        <v>15</v>
      </c>
      <c r="R214" s="408" t="s">
        <v>2665</v>
      </c>
      <c r="S214" s="143">
        <v>83</v>
      </c>
      <c r="T214" s="131">
        <v>10</v>
      </c>
      <c r="U214" s="278" t="s">
        <v>1918</v>
      </c>
      <c r="V214" s="132">
        <v>79</v>
      </c>
      <c r="W214" s="306">
        <v>12</v>
      </c>
      <c r="X214" s="307" t="s">
        <v>1165</v>
      </c>
      <c r="Y214" s="308">
        <v>153</v>
      </c>
      <c r="Z214" s="264">
        <v>13</v>
      </c>
      <c r="AA214" s="265" t="s">
        <v>428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">
      <c r="A215" s="20" t="s">
        <v>76</v>
      </c>
      <c r="B215" s="524">
        <v>19</v>
      </c>
      <c r="C215" s="525" t="s">
        <v>6411</v>
      </c>
      <c r="D215" s="526">
        <v>12</v>
      </c>
      <c r="E215" s="438">
        <v>26</v>
      </c>
      <c r="F215" s="439" t="s">
        <v>5685</v>
      </c>
      <c r="G215" s="440">
        <v>18</v>
      </c>
      <c r="H215" s="468">
        <v>22</v>
      </c>
      <c r="I215" s="468" t="s">
        <v>4936</v>
      </c>
      <c r="J215" s="469">
        <v>51</v>
      </c>
      <c r="K215" s="438">
        <v>11</v>
      </c>
      <c r="L215" s="439" t="s">
        <v>4188</v>
      </c>
      <c r="M215" s="440">
        <v>62</v>
      </c>
      <c r="N215" s="264">
        <v>12</v>
      </c>
      <c r="O215" s="265" t="s">
        <v>3406</v>
      </c>
      <c r="P215" s="265">
        <v>73</v>
      </c>
      <c r="Q215" s="141">
        <v>19</v>
      </c>
      <c r="R215" s="142" t="s">
        <v>2666</v>
      </c>
      <c r="S215" s="143">
        <v>52</v>
      </c>
      <c r="T215" s="131">
        <v>14</v>
      </c>
      <c r="U215" s="278" t="s">
        <v>1919</v>
      </c>
      <c r="V215" s="132">
        <v>66</v>
      </c>
      <c r="W215" s="306">
        <v>15</v>
      </c>
      <c r="X215" s="307" t="s">
        <v>1166</v>
      </c>
      <c r="Y215" s="308">
        <v>80</v>
      </c>
      <c r="Z215" s="264">
        <v>19</v>
      </c>
      <c r="AA215" s="265" t="s">
        <v>429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">
      <c r="A216" s="20" t="s">
        <v>77</v>
      </c>
      <c r="B216" s="524">
        <v>6</v>
      </c>
      <c r="C216" s="525" t="s">
        <v>6412</v>
      </c>
      <c r="D216" s="526">
        <v>31</v>
      </c>
      <c r="E216" s="438">
        <v>9</v>
      </c>
      <c r="F216" s="439" t="s">
        <v>5686</v>
      </c>
      <c r="G216" s="440">
        <v>16</v>
      </c>
      <c r="H216" s="468">
        <v>19</v>
      </c>
      <c r="I216" s="468" t="s">
        <v>4937</v>
      </c>
      <c r="J216" s="469">
        <v>52</v>
      </c>
      <c r="K216" s="438">
        <v>13</v>
      </c>
      <c r="L216" s="439" t="s">
        <v>4189</v>
      </c>
      <c r="M216" s="440">
        <v>42</v>
      </c>
      <c r="N216" s="264">
        <v>5</v>
      </c>
      <c r="O216" s="265" t="s">
        <v>3407</v>
      </c>
      <c r="P216" s="265">
        <v>121</v>
      </c>
      <c r="Q216" s="141">
        <v>9</v>
      </c>
      <c r="R216" s="142" t="s">
        <v>2667</v>
      </c>
      <c r="S216" s="143">
        <v>76</v>
      </c>
      <c r="T216" s="131">
        <v>10</v>
      </c>
      <c r="U216" s="278" t="s">
        <v>1920</v>
      </c>
      <c r="V216" s="132">
        <v>54</v>
      </c>
      <c r="W216" s="306">
        <v>13</v>
      </c>
      <c r="X216" s="307" t="s">
        <v>1167</v>
      </c>
      <c r="Y216" s="308">
        <v>142</v>
      </c>
      <c r="Z216" s="264">
        <v>16</v>
      </c>
      <c r="AA216" s="265" t="s">
        <v>430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">
      <c r="A217" s="20" t="s">
        <v>78</v>
      </c>
      <c r="B217" s="524">
        <v>18</v>
      </c>
      <c r="C217" s="525" t="s">
        <v>6413</v>
      </c>
      <c r="D217" s="526">
        <v>37</v>
      </c>
      <c r="E217" s="438">
        <v>21</v>
      </c>
      <c r="F217" s="439" t="s">
        <v>5687</v>
      </c>
      <c r="G217" s="440">
        <v>31</v>
      </c>
      <c r="H217" s="468">
        <v>20</v>
      </c>
      <c r="I217" s="468" t="s">
        <v>4938</v>
      </c>
      <c r="J217" s="469">
        <v>41</v>
      </c>
      <c r="K217" s="438">
        <v>24</v>
      </c>
      <c r="L217" s="439" t="s">
        <v>4190</v>
      </c>
      <c r="M217" s="440">
        <v>46</v>
      </c>
      <c r="N217" s="264">
        <v>24</v>
      </c>
      <c r="O217" s="265" t="s">
        <v>3408</v>
      </c>
      <c r="P217" s="265">
        <v>56</v>
      </c>
      <c r="Q217" s="141">
        <v>35</v>
      </c>
      <c r="R217" s="142" t="s">
        <v>2668</v>
      </c>
      <c r="S217" s="143">
        <v>63</v>
      </c>
      <c r="T217" s="131">
        <v>26</v>
      </c>
      <c r="U217" s="278" t="s">
        <v>1921</v>
      </c>
      <c r="V217" s="132">
        <v>43</v>
      </c>
      <c r="W217" s="306">
        <v>23</v>
      </c>
      <c r="X217" s="307" t="s">
        <v>1168</v>
      </c>
      <c r="Y217" s="308">
        <v>98</v>
      </c>
      <c r="Z217" s="264">
        <v>17</v>
      </c>
      <c r="AA217" s="265" t="s">
        <v>431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">
      <c r="A218" s="20" t="s">
        <v>161</v>
      </c>
      <c r="B218" s="524">
        <v>0</v>
      </c>
      <c r="C218" s="525" t="s">
        <v>270</v>
      </c>
      <c r="D218" s="526">
        <v>0</v>
      </c>
      <c r="E218" s="438">
        <v>1</v>
      </c>
      <c r="F218" s="439" t="s">
        <v>5688</v>
      </c>
      <c r="G218" s="440">
        <v>22</v>
      </c>
      <c r="H218" s="468">
        <v>0</v>
      </c>
      <c r="I218" s="468" t="s">
        <v>270</v>
      </c>
      <c r="J218" s="469">
        <v>0</v>
      </c>
      <c r="K218" s="438">
        <v>1</v>
      </c>
      <c r="L218" s="439" t="s">
        <v>4191</v>
      </c>
      <c r="M218" s="440">
        <v>13</v>
      </c>
      <c r="N218" s="264">
        <v>1</v>
      </c>
      <c r="O218" s="265" t="s">
        <v>3409</v>
      </c>
      <c r="P218" s="265">
        <v>241</v>
      </c>
      <c r="Q218" s="141">
        <v>1</v>
      </c>
      <c r="R218" s="142" t="s">
        <v>2669</v>
      </c>
      <c r="S218" s="143">
        <v>220</v>
      </c>
      <c r="T218" s="131">
        <v>0</v>
      </c>
      <c r="U218" s="278" t="s">
        <v>270</v>
      </c>
      <c r="V218" s="132">
        <v>0</v>
      </c>
      <c r="W218" s="306">
        <v>0</v>
      </c>
      <c r="X218" s="307" t="s">
        <v>270</v>
      </c>
      <c r="Y218" s="308">
        <v>0</v>
      </c>
      <c r="Z218" s="264">
        <v>0</v>
      </c>
      <c r="AA218" s="265" t="s">
        <v>270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">
      <c r="A219" s="20" t="s">
        <v>162</v>
      </c>
      <c r="B219" s="524">
        <v>12</v>
      </c>
      <c r="C219" s="525" t="s">
        <v>6414</v>
      </c>
      <c r="D219" s="526">
        <v>171</v>
      </c>
      <c r="E219" s="438">
        <v>6</v>
      </c>
      <c r="F219" s="439" t="s">
        <v>5689</v>
      </c>
      <c r="G219" s="440">
        <v>204</v>
      </c>
      <c r="H219" s="468">
        <v>7</v>
      </c>
      <c r="I219" s="468" t="s">
        <v>4939</v>
      </c>
      <c r="J219" s="469">
        <v>86</v>
      </c>
      <c r="K219" s="438">
        <v>4</v>
      </c>
      <c r="L219" s="439" t="s">
        <v>4192</v>
      </c>
      <c r="M219" s="440">
        <v>54</v>
      </c>
      <c r="N219" s="264">
        <v>2</v>
      </c>
      <c r="O219" s="265" t="s">
        <v>3410</v>
      </c>
      <c r="P219" s="265">
        <v>20</v>
      </c>
      <c r="Q219" s="141">
        <v>8</v>
      </c>
      <c r="R219" s="142" t="s">
        <v>2670</v>
      </c>
      <c r="S219" s="143">
        <v>38</v>
      </c>
      <c r="T219" s="131">
        <v>3</v>
      </c>
      <c r="U219" s="278" t="s">
        <v>1922</v>
      </c>
      <c r="V219" s="132">
        <v>180</v>
      </c>
      <c r="W219" s="306">
        <v>5</v>
      </c>
      <c r="X219" s="307" t="s">
        <v>1169</v>
      </c>
      <c r="Y219" s="308">
        <v>94</v>
      </c>
      <c r="Z219" s="264">
        <v>4</v>
      </c>
      <c r="AA219" s="265" t="s">
        <v>432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">
      <c r="A220" s="20" t="s">
        <v>256</v>
      </c>
      <c r="B220" s="524">
        <v>14</v>
      </c>
      <c r="C220" s="525" t="s">
        <v>6415</v>
      </c>
      <c r="D220" s="526">
        <v>10</v>
      </c>
      <c r="E220" s="438">
        <v>22</v>
      </c>
      <c r="F220" s="439" t="s">
        <v>5690</v>
      </c>
      <c r="G220" s="440">
        <v>28</v>
      </c>
      <c r="H220" s="468">
        <v>12</v>
      </c>
      <c r="I220" s="468" t="s">
        <v>4940</v>
      </c>
      <c r="J220" s="469">
        <v>14</v>
      </c>
      <c r="K220" s="438">
        <v>30</v>
      </c>
      <c r="L220" s="439" t="s">
        <v>4193</v>
      </c>
      <c r="M220" s="440">
        <v>27</v>
      </c>
      <c r="N220" s="264">
        <v>21</v>
      </c>
      <c r="O220" s="265" t="s">
        <v>3411</v>
      </c>
      <c r="P220" s="265">
        <v>42</v>
      </c>
      <c r="Q220" s="141">
        <v>5</v>
      </c>
      <c r="R220" s="142" t="s">
        <v>2671</v>
      </c>
      <c r="S220" s="143">
        <v>65</v>
      </c>
      <c r="T220" s="131">
        <v>15</v>
      </c>
      <c r="U220" s="278" t="s">
        <v>1923</v>
      </c>
      <c r="V220" s="132">
        <v>81</v>
      </c>
      <c r="W220" s="306">
        <v>7</v>
      </c>
      <c r="X220" s="307" t="s">
        <v>1170</v>
      </c>
      <c r="Y220" s="308">
        <v>82</v>
      </c>
      <c r="Z220" s="264">
        <v>15</v>
      </c>
      <c r="AA220" s="265" t="s">
        <v>433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">
      <c r="A221" s="20" t="s">
        <v>79</v>
      </c>
      <c r="B221" s="524">
        <v>85</v>
      </c>
      <c r="C221" s="525" t="s">
        <v>6416</v>
      </c>
      <c r="D221" s="526">
        <v>14</v>
      </c>
      <c r="E221" s="438">
        <v>104</v>
      </c>
      <c r="F221" s="439" t="s">
        <v>5691</v>
      </c>
      <c r="G221" s="440">
        <v>29</v>
      </c>
      <c r="H221" s="468">
        <v>96</v>
      </c>
      <c r="I221" s="468" t="s">
        <v>4941</v>
      </c>
      <c r="J221" s="469">
        <v>32</v>
      </c>
      <c r="K221" s="438">
        <v>122</v>
      </c>
      <c r="L221" s="439" t="s">
        <v>4194</v>
      </c>
      <c r="M221" s="440">
        <v>47</v>
      </c>
      <c r="N221" s="264">
        <v>110</v>
      </c>
      <c r="O221" s="265" t="s">
        <v>3412</v>
      </c>
      <c r="P221" s="265">
        <v>66</v>
      </c>
      <c r="Q221" s="141">
        <v>95</v>
      </c>
      <c r="R221" s="142" t="s">
        <v>2672</v>
      </c>
      <c r="S221" s="143">
        <v>67</v>
      </c>
      <c r="T221" s="131">
        <v>86</v>
      </c>
      <c r="U221" s="278" t="s">
        <v>1924</v>
      </c>
      <c r="V221" s="132">
        <v>77</v>
      </c>
      <c r="W221" s="306">
        <v>91</v>
      </c>
      <c r="X221" s="307" t="s">
        <v>1171</v>
      </c>
      <c r="Y221" s="308">
        <v>82</v>
      </c>
      <c r="Z221" s="264">
        <v>77</v>
      </c>
      <c r="AA221" s="265" t="s">
        <v>434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">
      <c r="A222" s="20" t="s">
        <v>80</v>
      </c>
      <c r="B222" s="524">
        <v>9</v>
      </c>
      <c r="C222" s="525" t="s">
        <v>6417</v>
      </c>
      <c r="D222" s="526">
        <v>11</v>
      </c>
      <c r="E222" s="438">
        <v>21</v>
      </c>
      <c r="F222" s="439" t="s">
        <v>5692</v>
      </c>
      <c r="G222" s="440">
        <v>23</v>
      </c>
      <c r="H222" s="468">
        <v>31</v>
      </c>
      <c r="I222" s="468" t="s">
        <v>4942</v>
      </c>
      <c r="J222" s="469">
        <v>52</v>
      </c>
      <c r="K222" s="438">
        <v>35</v>
      </c>
      <c r="L222" s="439" t="s">
        <v>4195</v>
      </c>
      <c r="M222" s="440">
        <v>67</v>
      </c>
      <c r="N222" s="264">
        <v>25</v>
      </c>
      <c r="O222" s="265" t="s">
        <v>3413</v>
      </c>
      <c r="P222" s="265">
        <v>73</v>
      </c>
      <c r="Q222" s="141">
        <v>24</v>
      </c>
      <c r="R222" s="142" t="s">
        <v>2673</v>
      </c>
      <c r="S222" s="143">
        <v>67</v>
      </c>
      <c r="T222" s="131">
        <v>19</v>
      </c>
      <c r="U222" s="278" t="s">
        <v>1925</v>
      </c>
      <c r="V222" s="132">
        <v>75</v>
      </c>
      <c r="W222" s="306">
        <v>21</v>
      </c>
      <c r="X222" s="307" t="s">
        <v>1172</v>
      </c>
      <c r="Y222" s="308">
        <v>84</v>
      </c>
      <c r="Z222" s="264">
        <v>14</v>
      </c>
      <c r="AA222" s="265" t="s">
        <v>435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">
      <c r="A223" s="20" t="s">
        <v>81</v>
      </c>
      <c r="B223" s="524">
        <v>20</v>
      </c>
      <c r="C223" s="525" t="s">
        <v>6418</v>
      </c>
      <c r="D223" s="526">
        <v>30</v>
      </c>
      <c r="E223" s="438">
        <v>20</v>
      </c>
      <c r="F223" s="439" t="s">
        <v>5693</v>
      </c>
      <c r="G223" s="440">
        <v>60</v>
      </c>
      <c r="H223" s="468">
        <v>37</v>
      </c>
      <c r="I223" s="468" t="s">
        <v>4943</v>
      </c>
      <c r="J223" s="469">
        <v>30</v>
      </c>
      <c r="K223" s="438">
        <v>34</v>
      </c>
      <c r="L223" s="439" t="s">
        <v>4196</v>
      </c>
      <c r="M223" s="440">
        <v>39</v>
      </c>
      <c r="N223" s="264">
        <v>32</v>
      </c>
      <c r="O223" s="265" t="s">
        <v>3414</v>
      </c>
      <c r="P223" s="265">
        <v>38</v>
      </c>
      <c r="Q223" s="141">
        <v>33</v>
      </c>
      <c r="R223" s="142" t="s">
        <v>2674</v>
      </c>
      <c r="S223" s="143">
        <v>65</v>
      </c>
      <c r="T223" s="131">
        <v>36</v>
      </c>
      <c r="U223" s="278" t="s">
        <v>1926</v>
      </c>
      <c r="V223" s="132">
        <v>80</v>
      </c>
      <c r="W223" s="306">
        <v>35</v>
      </c>
      <c r="X223" s="307" t="s">
        <v>1173</v>
      </c>
      <c r="Y223" s="308">
        <v>128</v>
      </c>
      <c r="Z223" s="264">
        <v>34</v>
      </c>
      <c r="AA223" s="265" t="s">
        <v>436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">
      <c r="A224" s="20" t="s">
        <v>121</v>
      </c>
      <c r="B224" s="524">
        <v>34</v>
      </c>
      <c r="C224" s="525" t="s">
        <v>6419</v>
      </c>
      <c r="D224" s="526">
        <v>18</v>
      </c>
      <c r="E224" s="438">
        <v>27</v>
      </c>
      <c r="F224" s="439" t="s">
        <v>5694</v>
      </c>
      <c r="G224" s="440">
        <v>21</v>
      </c>
      <c r="H224" s="468">
        <v>42</v>
      </c>
      <c r="I224" s="468" t="s">
        <v>4944</v>
      </c>
      <c r="J224" s="469">
        <v>39</v>
      </c>
      <c r="K224" s="438">
        <v>68</v>
      </c>
      <c r="L224" s="439" t="s">
        <v>4197</v>
      </c>
      <c r="M224" s="440">
        <v>42</v>
      </c>
      <c r="N224" s="264">
        <v>35</v>
      </c>
      <c r="O224" s="265" t="s">
        <v>3415</v>
      </c>
      <c r="P224" s="265">
        <v>42</v>
      </c>
      <c r="Q224" s="141">
        <v>44</v>
      </c>
      <c r="R224" s="142" t="s">
        <v>2675</v>
      </c>
      <c r="S224" s="143">
        <v>55</v>
      </c>
      <c r="T224" s="131">
        <v>41</v>
      </c>
      <c r="U224" s="278" t="s">
        <v>1927</v>
      </c>
      <c r="V224" s="132">
        <v>39</v>
      </c>
      <c r="W224" s="306">
        <v>42</v>
      </c>
      <c r="X224" s="307" t="s">
        <v>1174</v>
      </c>
      <c r="Y224" s="308">
        <v>67</v>
      </c>
      <c r="Z224" s="264">
        <v>57</v>
      </c>
      <c r="AA224" s="265" t="s">
        <v>437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">
      <c r="A225" s="20" t="s">
        <v>257</v>
      </c>
      <c r="B225" s="524">
        <v>3</v>
      </c>
      <c r="C225" s="525" t="s">
        <v>6420</v>
      </c>
      <c r="D225" s="526">
        <v>8</v>
      </c>
      <c r="E225" s="438">
        <v>3</v>
      </c>
      <c r="F225" s="439" t="s">
        <v>5695</v>
      </c>
      <c r="G225" s="440">
        <v>29</v>
      </c>
      <c r="H225" s="468">
        <v>1</v>
      </c>
      <c r="I225" s="468" t="s">
        <v>4945</v>
      </c>
      <c r="J225" s="469">
        <v>35</v>
      </c>
      <c r="K225" s="438">
        <v>1</v>
      </c>
      <c r="L225" s="439" t="s">
        <v>1622</v>
      </c>
      <c r="M225" s="440">
        <v>98</v>
      </c>
      <c r="N225" s="264">
        <v>2</v>
      </c>
      <c r="O225" s="265" t="s">
        <v>3416</v>
      </c>
      <c r="P225" s="265">
        <v>54</v>
      </c>
      <c r="Q225" s="141">
        <v>3</v>
      </c>
      <c r="R225" s="142" t="s">
        <v>2676</v>
      </c>
      <c r="S225" s="143">
        <v>81</v>
      </c>
      <c r="T225" s="131">
        <v>4</v>
      </c>
      <c r="U225" s="278" t="s">
        <v>1928</v>
      </c>
      <c r="V225" s="132">
        <v>25</v>
      </c>
      <c r="W225" s="306">
        <v>1</v>
      </c>
      <c r="X225" s="307" t="s">
        <v>1175</v>
      </c>
      <c r="Y225" s="308">
        <v>92</v>
      </c>
      <c r="Z225" s="264">
        <v>4</v>
      </c>
      <c r="AA225" s="265" t="s">
        <v>438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">
      <c r="A226" s="20" t="s">
        <v>82</v>
      </c>
      <c r="B226" s="524">
        <v>55</v>
      </c>
      <c r="C226" s="525" t="s">
        <v>6421</v>
      </c>
      <c r="D226" s="526">
        <v>20</v>
      </c>
      <c r="E226" s="438">
        <v>71</v>
      </c>
      <c r="F226" s="439" t="s">
        <v>5696</v>
      </c>
      <c r="G226" s="440">
        <v>16</v>
      </c>
      <c r="H226" s="468">
        <v>75</v>
      </c>
      <c r="I226" s="468" t="s">
        <v>4946</v>
      </c>
      <c r="J226" s="469">
        <v>23</v>
      </c>
      <c r="K226" s="438">
        <v>86</v>
      </c>
      <c r="L226" s="439" t="s">
        <v>4198</v>
      </c>
      <c r="M226" s="440">
        <v>28</v>
      </c>
      <c r="N226" s="264">
        <v>87</v>
      </c>
      <c r="O226" s="265" t="s">
        <v>733</v>
      </c>
      <c r="P226" s="265">
        <v>42</v>
      </c>
      <c r="Q226" s="141">
        <v>60</v>
      </c>
      <c r="R226" s="142" t="s">
        <v>2677</v>
      </c>
      <c r="S226" s="143">
        <v>48</v>
      </c>
      <c r="T226" s="131">
        <v>88</v>
      </c>
      <c r="U226" s="278" t="s">
        <v>1929</v>
      </c>
      <c r="V226" s="132">
        <v>38</v>
      </c>
      <c r="W226" s="306">
        <v>74</v>
      </c>
      <c r="X226" s="307" t="s">
        <v>1176</v>
      </c>
      <c r="Y226" s="308">
        <v>68</v>
      </c>
      <c r="Z226" s="264">
        <v>80</v>
      </c>
      <c r="AA226" s="265" t="s">
        <v>439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">
      <c r="A227" s="20" t="s">
        <v>163</v>
      </c>
      <c r="B227" s="524">
        <v>1</v>
      </c>
      <c r="C227" s="525" t="s">
        <v>6422</v>
      </c>
      <c r="D227" s="526">
        <v>9</v>
      </c>
      <c r="E227" s="438">
        <v>6</v>
      </c>
      <c r="F227" s="439" t="s">
        <v>5697</v>
      </c>
      <c r="G227" s="440">
        <v>30</v>
      </c>
      <c r="H227" s="468">
        <v>7</v>
      </c>
      <c r="I227" s="468" t="s">
        <v>4947</v>
      </c>
      <c r="J227" s="469">
        <v>24</v>
      </c>
      <c r="K227" s="438">
        <v>6</v>
      </c>
      <c r="L227" s="439" t="s">
        <v>4199</v>
      </c>
      <c r="M227" s="440">
        <v>49</v>
      </c>
      <c r="N227" s="264">
        <v>3</v>
      </c>
      <c r="O227" s="265" t="s">
        <v>3417</v>
      </c>
      <c r="P227" s="265">
        <v>20</v>
      </c>
      <c r="Q227" s="141">
        <v>5</v>
      </c>
      <c r="R227" s="142" t="s">
        <v>2678</v>
      </c>
      <c r="S227" s="143">
        <v>42</v>
      </c>
      <c r="T227" s="131">
        <v>9</v>
      </c>
      <c r="U227" s="278" t="s">
        <v>1930</v>
      </c>
      <c r="V227" s="132">
        <v>38</v>
      </c>
      <c r="W227" s="306">
        <v>8</v>
      </c>
      <c r="X227" s="307" t="s">
        <v>1177</v>
      </c>
      <c r="Y227" s="308">
        <v>175</v>
      </c>
      <c r="Z227" s="264">
        <v>1</v>
      </c>
      <c r="AA227" s="265" t="s">
        <v>307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">
      <c r="A228" s="20" t="s">
        <v>83</v>
      </c>
      <c r="B228" s="524">
        <v>62</v>
      </c>
      <c r="C228" s="525" t="s">
        <v>6423</v>
      </c>
      <c r="D228" s="526">
        <v>27</v>
      </c>
      <c r="E228" s="438">
        <v>81</v>
      </c>
      <c r="F228" s="439" t="s">
        <v>5698</v>
      </c>
      <c r="G228" s="440">
        <v>42</v>
      </c>
      <c r="H228" s="468">
        <v>88</v>
      </c>
      <c r="I228" s="468" t="s">
        <v>4948</v>
      </c>
      <c r="J228" s="469">
        <v>54</v>
      </c>
      <c r="K228" s="438">
        <v>76</v>
      </c>
      <c r="L228" s="439" t="s">
        <v>4200</v>
      </c>
      <c r="M228" s="440">
        <v>85</v>
      </c>
      <c r="N228" s="264">
        <v>72</v>
      </c>
      <c r="O228" s="265" t="s">
        <v>3418</v>
      </c>
      <c r="P228" s="265">
        <v>82</v>
      </c>
      <c r="Q228" s="141">
        <v>82</v>
      </c>
      <c r="R228" s="142" t="s">
        <v>2679</v>
      </c>
      <c r="S228" s="143">
        <v>75</v>
      </c>
      <c r="T228" s="131">
        <v>71</v>
      </c>
      <c r="U228" s="278" t="s">
        <v>1931</v>
      </c>
      <c r="V228" s="132">
        <v>85</v>
      </c>
      <c r="W228" s="306">
        <v>80</v>
      </c>
      <c r="X228" s="307" t="s">
        <v>1178</v>
      </c>
      <c r="Y228" s="308">
        <v>100</v>
      </c>
      <c r="Z228" s="264">
        <v>86</v>
      </c>
      <c r="AA228" s="265" t="s">
        <v>440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">
      <c r="A229" s="20" t="s">
        <v>164</v>
      </c>
      <c r="B229" s="524">
        <v>4</v>
      </c>
      <c r="C229" s="525" t="s">
        <v>6424</v>
      </c>
      <c r="D229" s="526">
        <v>40</v>
      </c>
      <c r="E229" s="438">
        <v>2</v>
      </c>
      <c r="F229" s="439" t="s">
        <v>5699</v>
      </c>
      <c r="G229" s="440">
        <v>45</v>
      </c>
      <c r="H229" s="468">
        <v>3</v>
      </c>
      <c r="I229" s="468" t="s">
        <v>4949</v>
      </c>
      <c r="J229" s="469">
        <v>104</v>
      </c>
      <c r="K229" s="438">
        <v>3</v>
      </c>
      <c r="L229" s="439" t="s">
        <v>4201</v>
      </c>
      <c r="M229" s="440">
        <v>91</v>
      </c>
      <c r="N229" s="264">
        <v>2</v>
      </c>
      <c r="O229" s="265" t="s">
        <v>3419</v>
      </c>
      <c r="P229" s="265">
        <v>76</v>
      </c>
      <c r="Q229" s="141">
        <v>0</v>
      </c>
      <c r="R229" s="142" t="s">
        <v>270</v>
      </c>
      <c r="S229" s="143">
        <v>0</v>
      </c>
      <c r="T229" s="131">
        <v>2</v>
      </c>
      <c r="U229" s="278" t="s">
        <v>1932</v>
      </c>
      <c r="V229" s="132">
        <v>158</v>
      </c>
      <c r="W229" s="306">
        <v>0</v>
      </c>
      <c r="X229" s="307" t="s">
        <v>270</v>
      </c>
      <c r="Y229" s="308">
        <v>0</v>
      </c>
      <c r="Z229" s="264">
        <v>3</v>
      </c>
      <c r="AA229" s="265" t="s">
        <v>441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">
      <c r="A230" s="20" t="s">
        <v>258</v>
      </c>
      <c r="B230" s="524">
        <v>7</v>
      </c>
      <c r="C230" s="525" t="s">
        <v>6425</v>
      </c>
      <c r="D230" s="526">
        <v>58</v>
      </c>
      <c r="E230" s="438">
        <v>6</v>
      </c>
      <c r="F230" s="439" t="s">
        <v>5700</v>
      </c>
      <c r="G230" s="440">
        <v>69</v>
      </c>
      <c r="H230" s="468">
        <v>7</v>
      </c>
      <c r="I230" s="468" t="s">
        <v>4950</v>
      </c>
      <c r="J230" s="469">
        <v>9</v>
      </c>
      <c r="K230" s="438">
        <v>10</v>
      </c>
      <c r="L230" s="439" t="s">
        <v>4202</v>
      </c>
      <c r="M230" s="440">
        <v>87</v>
      </c>
      <c r="N230" s="264">
        <v>8</v>
      </c>
      <c r="O230" s="265" t="s">
        <v>3420</v>
      </c>
      <c r="P230" s="265">
        <v>37</v>
      </c>
      <c r="Q230" s="141">
        <v>6</v>
      </c>
      <c r="R230" s="142" t="s">
        <v>2680</v>
      </c>
      <c r="S230" s="143">
        <v>68</v>
      </c>
      <c r="T230" s="131">
        <v>4</v>
      </c>
      <c r="U230" s="278" t="s">
        <v>1933</v>
      </c>
      <c r="V230" s="132">
        <v>16</v>
      </c>
      <c r="W230" s="306">
        <v>7</v>
      </c>
      <c r="X230" s="307" t="s">
        <v>1179</v>
      </c>
      <c r="Y230" s="308">
        <v>89</v>
      </c>
      <c r="Z230" s="264">
        <v>6</v>
      </c>
      <c r="AA230" s="265" t="s">
        <v>442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">
      <c r="A231" s="20" t="s">
        <v>84</v>
      </c>
      <c r="B231" s="524">
        <v>59</v>
      </c>
      <c r="C231" s="525" t="s">
        <v>6426</v>
      </c>
      <c r="D231" s="526">
        <v>24</v>
      </c>
      <c r="E231" s="438">
        <v>65</v>
      </c>
      <c r="F231" s="439" t="s">
        <v>5701</v>
      </c>
      <c r="G231" s="440">
        <v>27</v>
      </c>
      <c r="H231" s="468">
        <v>48</v>
      </c>
      <c r="I231" s="468" t="s">
        <v>4951</v>
      </c>
      <c r="J231" s="469">
        <v>51</v>
      </c>
      <c r="K231" s="438">
        <v>46</v>
      </c>
      <c r="L231" s="439" t="s">
        <v>4203</v>
      </c>
      <c r="M231" s="440">
        <v>37</v>
      </c>
      <c r="N231" s="264">
        <v>68</v>
      </c>
      <c r="O231" s="265" t="s">
        <v>3421</v>
      </c>
      <c r="P231" s="265">
        <v>44</v>
      </c>
      <c r="Q231" s="141">
        <v>84</v>
      </c>
      <c r="R231" s="142" t="s">
        <v>2681</v>
      </c>
      <c r="S231" s="143">
        <v>87</v>
      </c>
      <c r="T231" s="131">
        <v>64</v>
      </c>
      <c r="U231" s="278" t="s">
        <v>1934</v>
      </c>
      <c r="V231" s="132">
        <v>67</v>
      </c>
      <c r="W231" s="306">
        <v>75</v>
      </c>
      <c r="X231" s="307" t="s">
        <v>1180</v>
      </c>
      <c r="Y231" s="308">
        <v>81</v>
      </c>
      <c r="Z231" s="264">
        <v>73</v>
      </c>
      <c r="AA231" s="265" t="s">
        <v>443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">
      <c r="A232" s="20" t="s">
        <v>85</v>
      </c>
      <c r="B232" s="524">
        <v>14</v>
      </c>
      <c r="C232" s="525" t="s">
        <v>6427</v>
      </c>
      <c r="D232" s="526">
        <v>31</v>
      </c>
      <c r="E232" s="438">
        <v>10</v>
      </c>
      <c r="F232" s="439" t="s">
        <v>5702</v>
      </c>
      <c r="G232" s="440">
        <v>53</v>
      </c>
      <c r="H232" s="468">
        <v>16</v>
      </c>
      <c r="I232" s="468" t="s">
        <v>4952</v>
      </c>
      <c r="J232" s="469">
        <v>56</v>
      </c>
      <c r="K232" s="438">
        <v>22</v>
      </c>
      <c r="L232" s="439" t="s">
        <v>4204</v>
      </c>
      <c r="M232" s="440">
        <v>134</v>
      </c>
      <c r="N232" s="264">
        <v>7</v>
      </c>
      <c r="O232" s="265" t="s">
        <v>3422</v>
      </c>
      <c r="P232" s="265">
        <v>86</v>
      </c>
      <c r="Q232" s="141">
        <v>10</v>
      </c>
      <c r="R232" s="142" t="s">
        <v>2682</v>
      </c>
      <c r="S232" s="143">
        <v>68</v>
      </c>
      <c r="T232" s="131">
        <v>10</v>
      </c>
      <c r="U232" s="278" t="s">
        <v>1935</v>
      </c>
      <c r="V232" s="132">
        <v>127</v>
      </c>
      <c r="W232" s="306">
        <v>11</v>
      </c>
      <c r="X232" s="307" t="s">
        <v>1181</v>
      </c>
      <c r="Y232" s="308">
        <v>162</v>
      </c>
      <c r="Z232" s="264">
        <v>6</v>
      </c>
      <c r="AA232" s="265" t="s">
        <v>444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">
      <c r="A233" s="20" t="s">
        <v>86</v>
      </c>
      <c r="B233" s="524">
        <v>30</v>
      </c>
      <c r="C233" s="525" t="s">
        <v>6428</v>
      </c>
      <c r="D233" s="526">
        <v>49</v>
      </c>
      <c r="E233" s="438">
        <v>20</v>
      </c>
      <c r="F233" s="439" t="s">
        <v>5703</v>
      </c>
      <c r="G233" s="440">
        <v>11</v>
      </c>
      <c r="H233" s="468">
        <v>32</v>
      </c>
      <c r="I233" s="468" t="s">
        <v>4953</v>
      </c>
      <c r="J233" s="469">
        <v>47</v>
      </c>
      <c r="K233" s="438">
        <v>15</v>
      </c>
      <c r="L233" s="439" t="s">
        <v>4205</v>
      </c>
      <c r="M233" s="440">
        <v>30</v>
      </c>
      <c r="N233" s="264">
        <v>32</v>
      </c>
      <c r="O233" s="265" t="s">
        <v>3423</v>
      </c>
      <c r="P233" s="265">
        <v>41</v>
      </c>
      <c r="Q233" s="141">
        <v>18</v>
      </c>
      <c r="R233" s="142" t="s">
        <v>2683</v>
      </c>
      <c r="S233" s="143">
        <v>102</v>
      </c>
      <c r="T233" s="131">
        <v>23</v>
      </c>
      <c r="U233" s="278" t="s">
        <v>1936</v>
      </c>
      <c r="V233" s="132">
        <v>69</v>
      </c>
      <c r="W233" s="306">
        <v>13</v>
      </c>
      <c r="X233" s="307" t="s">
        <v>1182</v>
      </c>
      <c r="Y233" s="308">
        <v>65</v>
      </c>
      <c r="Z233" s="264">
        <v>28</v>
      </c>
      <c r="AA233" s="265" t="s">
        <v>445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">
      <c r="A234" s="20" t="s">
        <v>87</v>
      </c>
      <c r="B234" s="524">
        <v>10</v>
      </c>
      <c r="C234" s="525" t="s">
        <v>6429</v>
      </c>
      <c r="D234" s="526">
        <v>39</v>
      </c>
      <c r="E234" s="438">
        <v>10</v>
      </c>
      <c r="F234" s="439" t="s">
        <v>5704</v>
      </c>
      <c r="G234" s="440">
        <v>17</v>
      </c>
      <c r="H234" s="468">
        <v>9</v>
      </c>
      <c r="I234" s="468" t="s">
        <v>4954</v>
      </c>
      <c r="J234" s="469">
        <v>19</v>
      </c>
      <c r="K234" s="438">
        <v>15</v>
      </c>
      <c r="L234" s="439" t="s">
        <v>4206</v>
      </c>
      <c r="M234" s="440">
        <v>41</v>
      </c>
      <c r="N234" s="264">
        <v>6</v>
      </c>
      <c r="O234" s="265" t="s">
        <v>3424</v>
      </c>
      <c r="P234" s="265">
        <v>23</v>
      </c>
      <c r="Q234" s="141">
        <v>12</v>
      </c>
      <c r="R234" s="142" t="s">
        <v>2684</v>
      </c>
      <c r="S234" s="143">
        <v>65</v>
      </c>
      <c r="T234" s="131">
        <v>9</v>
      </c>
      <c r="U234" s="278" t="s">
        <v>1937</v>
      </c>
      <c r="V234" s="132">
        <v>43</v>
      </c>
      <c r="W234" s="306">
        <v>14</v>
      </c>
      <c r="X234" s="307" t="s">
        <v>1183</v>
      </c>
      <c r="Y234" s="308">
        <v>78</v>
      </c>
      <c r="Z234" s="264">
        <v>7</v>
      </c>
      <c r="AA234" s="265" t="s">
        <v>446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">
      <c r="A235" s="20" t="s">
        <v>259</v>
      </c>
      <c r="B235" s="524">
        <v>5</v>
      </c>
      <c r="C235" s="525" t="s">
        <v>6430</v>
      </c>
      <c r="D235" s="526">
        <v>20</v>
      </c>
      <c r="E235" s="438">
        <v>7</v>
      </c>
      <c r="F235" s="439" t="s">
        <v>5705</v>
      </c>
      <c r="G235" s="440">
        <v>7</v>
      </c>
      <c r="H235" s="468">
        <v>6</v>
      </c>
      <c r="I235" s="468" t="s">
        <v>4955</v>
      </c>
      <c r="J235" s="469">
        <v>33</v>
      </c>
      <c r="K235" s="438">
        <v>5</v>
      </c>
      <c r="L235" s="439" t="s">
        <v>4207</v>
      </c>
      <c r="M235" s="440">
        <v>37</v>
      </c>
      <c r="N235" s="264">
        <v>5</v>
      </c>
      <c r="O235" s="265" t="s">
        <v>3425</v>
      </c>
      <c r="P235" s="265">
        <v>42</v>
      </c>
      <c r="Q235" s="141">
        <v>6</v>
      </c>
      <c r="R235" s="142" t="s">
        <v>2685</v>
      </c>
      <c r="S235" s="143">
        <v>70</v>
      </c>
      <c r="T235" s="131">
        <v>9</v>
      </c>
      <c r="U235" s="278" t="s">
        <v>1938</v>
      </c>
      <c r="V235" s="132">
        <v>60</v>
      </c>
      <c r="W235" s="306">
        <v>7</v>
      </c>
      <c r="X235" s="307" t="s">
        <v>1184</v>
      </c>
      <c r="Y235" s="308">
        <v>127</v>
      </c>
      <c r="Z235" s="264">
        <v>5</v>
      </c>
      <c r="AA235" s="265" t="s">
        <v>447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">
      <c r="A236" s="20" t="s">
        <v>16</v>
      </c>
      <c r="B236" s="524">
        <v>152</v>
      </c>
      <c r="C236" s="525" t="s">
        <v>6431</v>
      </c>
      <c r="D236" s="526">
        <v>19</v>
      </c>
      <c r="E236" s="447">
        <v>168</v>
      </c>
      <c r="F236" s="442" t="s">
        <v>5706</v>
      </c>
      <c r="G236" s="443">
        <v>17</v>
      </c>
      <c r="H236" s="468">
        <v>195</v>
      </c>
      <c r="I236" s="468" t="s">
        <v>4956</v>
      </c>
      <c r="J236" s="469">
        <v>31</v>
      </c>
      <c r="K236" s="438">
        <v>223</v>
      </c>
      <c r="L236" s="439" t="s">
        <v>4208</v>
      </c>
      <c r="M236" s="440">
        <v>33</v>
      </c>
      <c r="N236" s="264">
        <v>190</v>
      </c>
      <c r="O236" s="265" t="s">
        <v>3426</v>
      </c>
      <c r="P236" s="265">
        <v>43</v>
      </c>
      <c r="Q236" s="135">
        <v>210</v>
      </c>
      <c r="R236" s="136" t="s">
        <v>2686</v>
      </c>
      <c r="S236" s="137">
        <v>50</v>
      </c>
      <c r="T236" s="127">
        <v>196</v>
      </c>
      <c r="U236" s="297" t="s">
        <v>1939</v>
      </c>
      <c r="V236" s="128">
        <v>61</v>
      </c>
      <c r="W236" s="309">
        <v>173</v>
      </c>
      <c r="X236" s="310" t="s">
        <v>1185</v>
      </c>
      <c r="Y236" s="311">
        <v>94</v>
      </c>
      <c r="Z236" s="267">
        <v>174</v>
      </c>
      <c r="AA236" s="268" t="s">
        <v>448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">
      <c r="B237" s="511"/>
      <c r="C237" s="510"/>
      <c r="D237" s="517"/>
      <c r="E237" s="486"/>
      <c r="F237" s="456"/>
      <c r="G237" s="457"/>
      <c r="H237" s="423"/>
      <c r="I237" s="423"/>
      <c r="J237" s="464"/>
      <c r="K237" s="458"/>
      <c r="L237" s="458"/>
      <c r="M237" s="459"/>
      <c r="N237" s="425"/>
      <c r="O237" s="426"/>
      <c r="P237" s="427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">
      <c r="B238" s="390">
        <v>2023</v>
      </c>
      <c r="C238" s="4"/>
      <c r="D238" s="391"/>
      <c r="E238" s="410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">
      <c r="A239" s="21"/>
      <c r="B239" s="390" t="s">
        <v>262</v>
      </c>
      <c r="C239" s="4" t="s">
        <v>263</v>
      </c>
      <c r="D239" s="391" t="s">
        <v>264</v>
      </c>
      <c r="E239" s="410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5" x14ac:dyDescent="0.2">
      <c r="A240" s="199" t="s">
        <v>3464</v>
      </c>
      <c r="B240" s="518">
        <v>12</v>
      </c>
      <c r="C240" s="519" t="s">
        <v>6437</v>
      </c>
      <c r="D240" s="520">
        <v>56</v>
      </c>
      <c r="E240" s="312">
        <v>48</v>
      </c>
      <c r="F240" s="460" t="s">
        <v>5715</v>
      </c>
      <c r="G240" s="461">
        <v>76</v>
      </c>
      <c r="H240" s="272">
        <v>64</v>
      </c>
      <c r="I240" s="475" t="s">
        <v>4967</v>
      </c>
      <c r="J240" s="476">
        <v>86</v>
      </c>
      <c r="K240" s="313">
        <v>68</v>
      </c>
      <c r="L240" s="460" t="s">
        <v>4224</v>
      </c>
      <c r="M240" s="461">
        <v>112</v>
      </c>
      <c r="N240" s="428">
        <v>67</v>
      </c>
      <c r="O240" s="429" t="s">
        <v>3465</v>
      </c>
      <c r="P240" s="430">
        <v>112</v>
      </c>
    </row>
    <row r="241" spans="1:64" x14ac:dyDescent="0.2">
      <c r="A241" s="416" t="s">
        <v>3443</v>
      </c>
      <c r="B241" s="524">
        <v>0</v>
      </c>
      <c r="C241" s="525" t="s">
        <v>270</v>
      </c>
      <c r="D241" s="526">
        <v>0</v>
      </c>
      <c r="E241" s="306">
        <v>0</v>
      </c>
      <c r="F241" s="439" t="s">
        <v>270</v>
      </c>
      <c r="G241" s="440">
        <v>0</v>
      </c>
      <c r="H241" s="265">
        <v>2</v>
      </c>
      <c r="I241" s="468" t="s">
        <v>4958</v>
      </c>
      <c r="J241" s="469">
        <v>201</v>
      </c>
      <c r="K241" s="306">
        <v>2</v>
      </c>
      <c r="L241" s="439" t="s">
        <v>4210</v>
      </c>
      <c r="M241" s="440">
        <v>114</v>
      </c>
      <c r="N241" s="261">
        <v>2</v>
      </c>
      <c r="O241" s="262" t="s">
        <v>3428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6" t="s">
        <v>3444</v>
      </c>
      <c r="B242" s="524">
        <v>0</v>
      </c>
      <c r="C242" s="525" t="s">
        <v>270</v>
      </c>
      <c r="D242" s="526">
        <v>0</v>
      </c>
      <c r="E242" s="438">
        <v>1</v>
      </c>
      <c r="F242" s="439" t="s">
        <v>5708</v>
      </c>
      <c r="G242" s="440">
        <v>97</v>
      </c>
      <c r="H242" s="468">
        <v>0</v>
      </c>
      <c r="I242" s="468" t="s">
        <v>270</v>
      </c>
      <c r="J242" s="469">
        <v>0</v>
      </c>
      <c r="K242" s="438">
        <v>0</v>
      </c>
      <c r="L242" s="439" t="s">
        <v>270</v>
      </c>
      <c r="M242" s="440">
        <v>0</v>
      </c>
      <c r="N242" s="264">
        <v>3</v>
      </c>
      <c r="O242" s="265" t="s">
        <v>3429</v>
      </c>
      <c r="P242" s="266">
        <v>83</v>
      </c>
      <c r="AU242" s="16"/>
      <c r="AV242" s="16"/>
      <c r="AW242" s="16"/>
    </row>
    <row r="243" spans="1:64" x14ac:dyDescent="0.2">
      <c r="A243" s="416" t="s">
        <v>3445</v>
      </c>
      <c r="B243" s="524">
        <v>0</v>
      </c>
      <c r="C243" s="525" t="s">
        <v>270</v>
      </c>
      <c r="D243" s="526">
        <v>0</v>
      </c>
      <c r="E243" s="438">
        <v>0</v>
      </c>
      <c r="F243" s="439" t="s">
        <v>270</v>
      </c>
      <c r="G243" s="440">
        <v>0</v>
      </c>
      <c r="H243" s="468">
        <v>1</v>
      </c>
      <c r="I243" s="468" t="s">
        <v>284</v>
      </c>
      <c r="J243" s="469">
        <v>150</v>
      </c>
      <c r="K243" s="438">
        <v>2</v>
      </c>
      <c r="L243" s="439" t="s">
        <v>4211</v>
      </c>
      <c r="M243" s="440">
        <v>97</v>
      </c>
      <c r="N243" s="264">
        <v>1</v>
      </c>
      <c r="O243" s="265" t="s">
        <v>3430</v>
      </c>
      <c r="P243" s="266">
        <v>174</v>
      </c>
    </row>
    <row r="244" spans="1:64" x14ac:dyDescent="0.2">
      <c r="A244" s="416" t="s">
        <v>3446</v>
      </c>
      <c r="B244" s="524">
        <v>1</v>
      </c>
      <c r="C244" s="525" t="s">
        <v>1422</v>
      </c>
      <c r="D244" s="526">
        <v>1</v>
      </c>
      <c r="E244" s="438">
        <v>0</v>
      </c>
      <c r="F244" s="439" t="s">
        <v>270</v>
      </c>
      <c r="G244" s="440">
        <v>0</v>
      </c>
      <c r="H244" s="468">
        <v>3</v>
      </c>
      <c r="I244" s="468" t="s">
        <v>4959</v>
      </c>
      <c r="J244" s="469">
        <v>30</v>
      </c>
      <c r="K244" s="438">
        <v>3</v>
      </c>
      <c r="L244" s="439" t="s">
        <v>4212</v>
      </c>
      <c r="M244" s="440">
        <v>188</v>
      </c>
      <c r="N244" s="264">
        <v>1</v>
      </c>
      <c r="O244" s="265" t="s">
        <v>3431</v>
      </c>
      <c r="P244" s="266">
        <v>205</v>
      </c>
    </row>
    <row r="245" spans="1:64" x14ac:dyDescent="0.2">
      <c r="A245" s="416" t="s">
        <v>3447</v>
      </c>
      <c r="B245" s="524">
        <v>0</v>
      </c>
      <c r="C245" s="525" t="s">
        <v>270</v>
      </c>
      <c r="D245" s="526">
        <v>0</v>
      </c>
      <c r="E245" s="438">
        <v>3</v>
      </c>
      <c r="F245" s="439" t="s">
        <v>1439</v>
      </c>
      <c r="G245" s="440">
        <v>67</v>
      </c>
      <c r="H245" s="468">
        <v>2</v>
      </c>
      <c r="I245" s="468" t="s">
        <v>2189</v>
      </c>
      <c r="J245" s="469">
        <v>48</v>
      </c>
      <c r="K245" s="438">
        <v>0</v>
      </c>
      <c r="L245" s="439" t="s">
        <v>270</v>
      </c>
      <c r="M245" s="440">
        <v>0</v>
      </c>
      <c r="N245" s="264">
        <v>1</v>
      </c>
      <c r="O245" s="265" t="s">
        <v>2549</v>
      </c>
      <c r="P245" s="266">
        <v>39</v>
      </c>
    </row>
    <row r="246" spans="1:64" x14ac:dyDescent="0.2">
      <c r="A246" s="416" t="s">
        <v>3448</v>
      </c>
      <c r="B246" s="524">
        <v>0</v>
      </c>
      <c r="C246" s="525" t="s">
        <v>270</v>
      </c>
      <c r="D246" s="526">
        <v>0</v>
      </c>
      <c r="E246" s="438">
        <v>7</v>
      </c>
      <c r="F246" s="439" t="s">
        <v>5709</v>
      </c>
      <c r="G246" s="440">
        <v>77</v>
      </c>
      <c r="H246" s="468">
        <v>0</v>
      </c>
      <c r="I246" s="468" t="s">
        <v>270</v>
      </c>
      <c r="J246" s="469">
        <v>0</v>
      </c>
      <c r="K246" s="438">
        <v>4</v>
      </c>
      <c r="L246" s="439" t="s">
        <v>4213</v>
      </c>
      <c r="M246" s="440">
        <v>68</v>
      </c>
      <c r="N246" s="264">
        <v>0</v>
      </c>
      <c r="O246" s="265" t="s">
        <v>270</v>
      </c>
      <c r="P246" s="266">
        <v>0</v>
      </c>
    </row>
    <row r="247" spans="1:64" x14ac:dyDescent="0.2">
      <c r="A247" s="416" t="s">
        <v>3449</v>
      </c>
      <c r="B247" s="524">
        <v>0</v>
      </c>
      <c r="C247" s="525" t="s">
        <v>270</v>
      </c>
      <c r="D247" s="526">
        <v>0</v>
      </c>
      <c r="E247" s="438">
        <v>0</v>
      </c>
      <c r="F247" s="439" t="s">
        <v>270</v>
      </c>
      <c r="G247" s="440">
        <v>0</v>
      </c>
      <c r="H247" s="468">
        <v>0</v>
      </c>
      <c r="I247" s="468" t="s">
        <v>270</v>
      </c>
      <c r="J247" s="469">
        <v>0</v>
      </c>
      <c r="K247" s="438">
        <v>3</v>
      </c>
      <c r="L247" s="439" t="s">
        <v>4214</v>
      </c>
      <c r="M247" s="440">
        <v>166</v>
      </c>
      <c r="N247" s="264">
        <v>2</v>
      </c>
      <c r="O247" s="265" t="s">
        <v>3432</v>
      </c>
      <c r="P247" s="266">
        <v>134</v>
      </c>
    </row>
    <row r="248" spans="1:64" x14ac:dyDescent="0.2">
      <c r="A248" s="416" t="s">
        <v>3450</v>
      </c>
      <c r="B248" s="524">
        <v>0</v>
      </c>
      <c r="C248" s="525" t="s">
        <v>270</v>
      </c>
      <c r="D248" s="526">
        <v>0</v>
      </c>
      <c r="E248" s="438">
        <v>0</v>
      </c>
      <c r="F248" s="439" t="s">
        <v>270</v>
      </c>
      <c r="G248" s="440">
        <v>0</v>
      </c>
      <c r="H248" s="468">
        <v>1</v>
      </c>
      <c r="I248" s="468" t="s">
        <v>1053</v>
      </c>
      <c r="J248" s="469">
        <v>37</v>
      </c>
      <c r="K248" s="438">
        <v>1</v>
      </c>
      <c r="L248" s="439" t="s">
        <v>4215</v>
      </c>
      <c r="M248" s="440">
        <v>13</v>
      </c>
      <c r="N248" s="264">
        <v>2</v>
      </c>
      <c r="O248" s="265" t="s">
        <v>3433</v>
      </c>
      <c r="P248" s="266">
        <v>326</v>
      </c>
    </row>
    <row r="249" spans="1:64" x14ac:dyDescent="0.2">
      <c r="A249" s="416" t="s">
        <v>3451</v>
      </c>
      <c r="B249" s="524">
        <v>0</v>
      </c>
      <c r="C249" s="525" t="s">
        <v>270</v>
      </c>
      <c r="D249" s="526">
        <v>0</v>
      </c>
      <c r="E249" s="438">
        <v>1</v>
      </c>
      <c r="F249" s="439" t="s">
        <v>5710</v>
      </c>
      <c r="G249" s="440">
        <v>162</v>
      </c>
      <c r="H249" s="468">
        <v>0</v>
      </c>
      <c r="I249" s="468" t="s">
        <v>270</v>
      </c>
      <c r="J249" s="469">
        <v>0</v>
      </c>
      <c r="K249" s="438">
        <v>2</v>
      </c>
      <c r="L249" s="439" t="s">
        <v>4216</v>
      </c>
      <c r="M249" s="440">
        <v>73</v>
      </c>
      <c r="N249" s="264">
        <v>1</v>
      </c>
      <c r="O249" s="265" t="s">
        <v>3434</v>
      </c>
      <c r="P249" s="266">
        <v>81</v>
      </c>
    </row>
    <row r="250" spans="1:64" x14ac:dyDescent="0.2">
      <c r="A250" s="416" t="s">
        <v>3452</v>
      </c>
      <c r="B250" s="524">
        <v>0</v>
      </c>
      <c r="C250" s="525" t="s">
        <v>270</v>
      </c>
      <c r="D250" s="526">
        <v>0</v>
      </c>
      <c r="E250" s="438">
        <v>1</v>
      </c>
      <c r="F250" s="439" t="s">
        <v>5711</v>
      </c>
      <c r="G250" s="440">
        <v>5</v>
      </c>
      <c r="H250" s="468">
        <v>2</v>
      </c>
      <c r="I250" s="468" t="s">
        <v>2399</v>
      </c>
      <c r="J250" s="469">
        <v>152</v>
      </c>
      <c r="K250" s="438">
        <v>1</v>
      </c>
      <c r="L250" s="439" t="s">
        <v>493</v>
      </c>
      <c r="M250" s="440">
        <v>436</v>
      </c>
      <c r="N250" s="264">
        <v>2</v>
      </c>
      <c r="O250" s="265" t="s">
        <v>378</v>
      </c>
      <c r="P250" s="266">
        <v>134</v>
      </c>
    </row>
    <row r="251" spans="1:64" x14ac:dyDescent="0.2">
      <c r="A251" s="416" t="s">
        <v>3453</v>
      </c>
      <c r="B251" s="524">
        <v>1</v>
      </c>
      <c r="C251" s="525" t="s">
        <v>484</v>
      </c>
      <c r="D251" s="526">
        <v>10</v>
      </c>
      <c r="E251" s="438">
        <v>24</v>
      </c>
      <c r="F251" s="439" t="s">
        <v>5712</v>
      </c>
      <c r="G251" s="440">
        <v>88</v>
      </c>
      <c r="H251" s="468">
        <v>27</v>
      </c>
      <c r="I251" s="468" t="s">
        <v>4960</v>
      </c>
      <c r="J251" s="469">
        <v>61</v>
      </c>
      <c r="K251" s="438">
        <v>19</v>
      </c>
      <c r="L251" s="439" t="s">
        <v>4217</v>
      </c>
      <c r="M251" s="440">
        <v>83</v>
      </c>
      <c r="N251" s="264">
        <v>23</v>
      </c>
      <c r="O251" s="265" t="s">
        <v>3435</v>
      </c>
      <c r="P251" s="266">
        <v>68</v>
      </c>
    </row>
    <row r="252" spans="1:64" x14ac:dyDescent="0.2">
      <c r="A252" s="416" t="s">
        <v>3454</v>
      </c>
      <c r="B252" s="524">
        <v>0</v>
      </c>
      <c r="C252" s="525" t="s">
        <v>270</v>
      </c>
      <c r="D252" s="526">
        <v>0</v>
      </c>
      <c r="E252" s="438">
        <v>1</v>
      </c>
      <c r="F252" s="439" t="s">
        <v>306</v>
      </c>
      <c r="G252" s="440">
        <v>174</v>
      </c>
      <c r="H252" s="468">
        <v>0</v>
      </c>
      <c r="I252" s="468" t="s">
        <v>270</v>
      </c>
      <c r="J252" s="469">
        <v>0</v>
      </c>
      <c r="K252" s="438">
        <v>1</v>
      </c>
      <c r="L252" s="439" t="s">
        <v>4218</v>
      </c>
      <c r="M252" s="440">
        <v>267</v>
      </c>
      <c r="N252" s="264">
        <v>2</v>
      </c>
      <c r="O252" s="265" t="s">
        <v>3436</v>
      </c>
      <c r="P252" s="266">
        <v>193</v>
      </c>
    </row>
    <row r="253" spans="1:64" x14ac:dyDescent="0.2">
      <c r="A253" s="416" t="s">
        <v>3455</v>
      </c>
      <c r="B253" s="524">
        <v>0</v>
      </c>
      <c r="C253" s="525" t="s">
        <v>270</v>
      </c>
      <c r="D253" s="526">
        <v>0</v>
      </c>
      <c r="E253" s="438">
        <v>0</v>
      </c>
      <c r="F253" s="439" t="s">
        <v>270</v>
      </c>
      <c r="G253" s="440">
        <v>0</v>
      </c>
      <c r="H253" s="468">
        <v>1</v>
      </c>
      <c r="I253" s="468" t="s">
        <v>4961</v>
      </c>
      <c r="J253" s="469">
        <v>4</v>
      </c>
      <c r="K253" s="438">
        <v>0</v>
      </c>
      <c r="L253" s="439" t="s">
        <v>270</v>
      </c>
      <c r="M253" s="440">
        <v>0</v>
      </c>
      <c r="N253" s="264">
        <v>0</v>
      </c>
      <c r="O253" s="265" t="s">
        <v>270</v>
      </c>
      <c r="P253" s="266">
        <v>0</v>
      </c>
    </row>
    <row r="254" spans="1:64" x14ac:dyDescent="0.2">
      <c r="A254" s="416" t="s">
        <v>3456</v>
      </c>
      <c r="B254" s="524">
        <v>1</v>
      </c>
      <c r="C254" s="525" t="s">
        <v>6433</v>
      </c>
      <c r="D254" s="526">
        <v>6</v>
      </c>
      <c r="E254" s="438">
        <v>0</v>
      </c>
      <c r="F254" s="439" t="s">
        <v>270</v>
      </c>
      <c r="G254" s="440">
        <v>0</v>
      </c>
      <c r="H254" s="468">
        <v>0</v>
      </c>
      <c r="I254" s="468" t="s">
        <v>270</v>
      </c>
      <c r="J254" s="469">
        <v>0</v>
      </c>
      <c r="K254" s="438">
        <v>9</v>
      </c>
      <c r="L254" s="439" t="s">
        <v>4219</v>
      </c>
      <c r="M254" s="440">
        <v>55</v>
      </c>
      <c r="N254" s="264">
        <v>4</v>
      </c>
      <c r="O254" s="265" t="s">
        <v>3437</v>
      </c>
      <c r="P254" s="266">
        <v>176</v>
      </c>
    </row>
    <row r="255" spans="1:64" x14ac:dyDescent="0.2">
      <c r="A255" s="416" t="s">
        <v>3457</v>
      </c>
      <c r="B255" s="524">
        <v>1</v>
      </c>
      <c r="C255" s="525" t="s">
        <v>303</v>
      </c>
      <c r="D255" s="526">
        <v>144</v>
      </c>
      <c r="E255" s="438">
        <v>1</v>
      </c>
      <c r="F255" s="439" t="s">
        <v>3434</v>
      </c>
      <c r="G255" s="440">
        <v>48</v>
      </c>
      <c r="H255" s="468">
        <v>8</v>
      </c>
      <c r="I255" s="468" t="s">
        <v>4962</v>
      </c>
      <c r="J255" s="469">
        <v>66</v>
      </c>
      <c r="K255" s="438">
        <v>8</v>
      </c>
      <c r="L255" s="439" t="s">
        <v>4220</v>
      </c>
      <c r="M255" s="440">
        <v>90</v>
      </c>
      <c r="N255" s="264">
        <v>10</v>
      </c>
      <c r="O255" s="265" t="s">
        <v>3438</v>
      </c>
      <c r="P255" s="266">
        <v>95</v>
      </c>
    </row>
    <row r="256" spans="1:64" x14ac:dyDescent="0.2">
      <c r="A256" s="416" t="s">
        <v>3458</v>
      </c>
      <c r="B256" s="524">
        <v>0</v>
      </c>
      <c r="C256" s="525" t="s">
        <v>270</v>
      </c>
      <c r="D256" s="526">
        <v>0</v>
      </c>
      <c r="E256" s="438">
        <v>1</v>
      </c>
      <c r="F256" s="439" t="s">
        <v>5713</v>
      </c>
      <c r="G256" s="440">
        <v>13</v>
      </c>
      <c r="H256" s="468">
        <v>2</v>
      </c>
      <c r="I256" s="468" t="s">
        <v>4963</v>
      </c>
      <c r="J256" s="469">
        <v>92</v>
      </c>
      <c r="K256" s="438">
        <v>3</v>
      </c>
      <c r="L256" s="439" t="s">
        <v>4221</v>
      </c>
      <c r="M256" s="440">
        <v>70</v>
      </c>
      <c r="N256" s="264">
        <v>3</v>
      </c>
      <c r="O256" s="265" t="s">
        <v>3439</v>
      </c>
      <c r="P256" s="266">
        <v>143</v>
      </c>
    </row>
    <row r="257" spans="1:16" x14ac:dyDescent="0.2">
      <c r="A257" s="416" t="s">
        <v>3459</v>
      </c>
      <c r="B257" s="524">
        <v>1</v>
      </c>
      <c r="C257" s="525" t="s">
        <v>6434</v>
      </c>
      <c r="D257" s="526">
        <v>145</v>
      </c>
      <c r="E257" s="438">
        <v>2</v>
      </c>
      <c r="F257" s="439" t="s">
        <v>2600</v>
      </c>
      <c r="G257" s="440">
        <v>62</v>
      </c>
      <c r="H257" s="468">
        <v>1</v>
      </c>
      <c r="I257" s="468" t="s">
        <v>1034</v>
      </c>
      <c r="J257" s="469">
        <v>4</v>
      </c>
      <c r="K257" s="438">
        <v>0</v>
      </c>
      <c r="L257" s="439" t="s">
        <v>270</v>
      </c>
      <c r="M257" s="440">
        <v>0</v>
      </c>
      <c r="N257" s="264">
        <v>0</v>
      </c>
      <c r="O257" s="265" t="s">
        <v>270</v>
      </c>
      <c r="P257" s="266">
        <v>0</v>
      </c>
    </row>
    <row r="258" spans="1:16" x14ac:dyDescent="0.2">
      <c r="A258" s="416" t="s">
        <v>3460</v>
      </c>
      <c r="B258" s="524">
        <v>0</v>
      </c>
      <c r="C258" s="525" t="s">
        <v>270</v>
      </c>
      <c r="D258" s="526">
        <v>0</v>
      </c>
      <c r="E258" s="438">
        <v>0</v>
      </c>
      <c r="F258" s="439" t="s">
        <v>270</v>
      </c>
      <c r="G258" s="440">
        <v>0</v>
      </c>
      <c r="H258" s="468">
        <v>1</v>
      </c>
      <c r="I258" s="468" t="s">
        <v>3347</v>
      </c>
      <c r="J258" s="469">
        <v>262</v>
      </c>
      <c r="K258" s="438">
        <v>0</v>
      </c>
      <c r="L258" s="439" t="s">
        <v>270</v>
      </c>
      <c r="M258" s="440">
        <v>0</v>
      </c>
      <c r="N258" s="264">
        <v>2</v>
      </c>
      <c r="O258" s="265" t="s">
        <v>3440</v>
      </c>
      <c r="P258" s="266">
        <v>147</v>
      </c>
    </row>
    <row r="259" spans="1:16" x14ac:dyDescent="0.2">
      <c r="A259" s="416" t="s">
        <v>3461</v>
      </c>
      <c r="B259" s="524">
        <v>5</v>
      </c>
      <c r="C259" s="525" t="s">
        <v>6435</v>
      </c>
      <c r="D259" s="526">
        <v>50</v>
      </c>
      <c r="E259" s="438">
        <v>5</v>
      </c>
      <c r="F259" s="439" t="s">
        <v>5714</v>
      </c>
      <c r="G259" s="440">
        <v>24</v>
      </c>
      <c r="H259" s="468">
        <v>9</v>
      </c>
      <c r="I259" s="468" t="s">
        <v>4964</v>
      </c>
      <c r="J259" s="469">
        <v>88</v>
      </c>
      <c r="K259" s="438">
        <v>7</v>
      </c>
      <c r="L259" s="439" t="s">
        <v>4222</v>
      </c>
      <c r="M259" s="440">
        <v>256</v>
      </c>
      <c r="N259" s="264">
        <v>3</v>
      </c>
      <c r="O259" s="265" t="s">
        <v>2746</v>
      </c>
      <c r="P259" s="266">
        <v>146</v>
      </c>
    </row>
    <row r="260" spans="1:16" x14ac:dyDescent="0.2">
      <c r="A260" s="416" t="s">
        <v>3462</v>
      </c>
      <c r="B260" s="524">
        <v>0</v>
      </c>
      <c r="C260" s="525" t="s">
        <v>270</v>
      </c>
      <c r="D260" s="526">
        <v>0</v>
      </c>
      <c r="E260" s="438">
        <v>0</v>
      </c>
      <c r="F260" s="439" t="s">
        <v>270</v>
      </c>
      <c r="G260" s="440">
        <v>0</v>
      </c>
      <c r="H260" s="468">
        <v>1</v>
      </c>
      <c r="I260" s="468" t="s">
        <v>4965</v>
      </c>
      <c r="J260" s="469">
        <v>660</v>
      </c>
      <c r="K260" s="438">
        <v>0</v>
      </c>
      <c r="L260" s="439" t="s">
        <v>270</v>
      </c>
      <c r="M260" s="440">
        <v>0</v>
      </c>
      <c r="N260" s="264">
        <v>3</v>
      </c>
      <c r="O260" s="265" t="s">
        <v>3441</v>
      </c>
      <c r="P260" s="266">
        <v>76</v>
      </c>
    </row>
    <row r="261" spans="1:16" x14ac:dyDescent="0.2">
      <c r="A261" s="416" t="s">
        <v>3463</v>
      </c>
      <c r="B261" s="531">
        <v>2</v>
      </c>
      <c r="C261" s="532" t="s">
        <v>6436</v>
      </c>
      <c r="D261" s="533">
        <v>60</v>
      </c>
      <c r="E261" s="447">
        <v>1</v>
      </c>
      <c r="F261" s="442" t="s">
        <v>1046</v>
      </c>
      <c r="G261" s="443">
        <v>64</v>
      </c>
      <c r="H261" s="465">
        <v>3</v>
      </c>
      <c r="I261" s="465" t="s">
        <v>4966</v>
      </c>
      <c r="J261" s="466">
        <v>111</v>
      </c>
      <c r="K261" s="447">
        <v>3</v>
      </c>
      <c r="L261" s="442" t="s">
        <v>4223</v>
      </c>
      <c r="M261" s="443">
        <v>66</v>
      </c>
      <c r="N261" s="267">
        <v>2</v>
      </c>
      <c r="O261" s="268" t="s">
        <v>3442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45363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45363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45363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45363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45363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45363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45363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45363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45363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45363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45363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45363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45363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45363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2024-03-12T15:38:38Z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