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F1B2CC28-C3C7-42F8-8607-64A1FBEE003F}" xr6:coauthVersionLast="47" xr6:coauthVersionMax="47" xr10:uidLastSave="{00000000-0000-0000-0000-000000000000}"/>
  <bookViews>
    <workbookView xWindow="-57720" yWindow="-4860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2nd Qtr SE WI" sheetId="13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3" l="1"/>
  <c r="K8" i="13"/>
  <c r="J8" i="13"/>
  <c r="W12" i="13"/>
  <c r="O20" i="5"/>
  <c r="Y28" i="13"/>
  <c r="X28" i="13"/>
  <c r="W28" i="13"/>
  <c r="V28" i="13"/>
  <c r="X15" i="13"/>
  <c r="T15" i="13"/>
  <c r="S15" i="13"/>
  <c r="R15" i="13"/>
  <c r="Q15" i="13"/>
  <c r="Y15" i="13" s="1"/>
  <c r="P15" i="13"/>
  <c r="W15" i="13" s="1"/>
  <c r="O15" i="13"/>
  <c r="V15" i="13" s="1"/>
  <c r="X14" i="13"/>
  <c r="T14" i="13"/>
  <c r="S14" i="13"/>
  <c r="W14" i="13" s="1"/>
  <c r="R14" i="13"/>
  <c r="Q14" i="13"/>
  <c r="Y14" i="13" s="1"/>
  <c r="P14" i="13"/>
  <c r="O14" i="13"/>
  <c r="V14" i="13" s="1"/>
  <c r="T13" i="13"/>
  <c r="S13" i="13"/>
  <c r="R13" i="13"/>
  <c r="Q13" i="13"/>
  <c r="Y13" i="13" s="1"/>
  <c r="P13" i="13"/>
  <c r="X13" i="13" s="1"/>
  <c r="O13" i="13"/>
  <c r="V13" i="13" s="1"/>
  <c r="P12" i="13"/>
  <c r="T11" i="13"/>
  <c r="S11" i="13"/>
  <c r="X11" i="13" s="1"/>
  <c r="R11" i="13"/>
  <c r="Q11" i="13"/>
  <c r="Y11" i="13" s="1"/>
  <c r="P11" i="13"/>
  <c r="W11" i="13" s="1"/>
  <c r="O11" i="13"/>
  <c r="V11" i="13" s="1"/>
  <c r="V10" i="13"/>
  <c r="T10" i="13"/>
  <c r="S10" i="13"/>
  <c r="R10" i="13"/>
  <c r="Q10" i="13"/>
  <c r="Y10" i="13" s="1"/>
  <c r="P10" i="13"/>
  <c r="X10" i="13" s="1"/>
  <c r="O10" i="13"/>
  <c r="X9" i="13"/>
  <c r="T9" i="13"/>
  <c r="S9" i="13"/>
  <c r="W9" i="13" s="1"/>
  <c r="R9" i="13"/>
  <c r="Q9" i="13"/>
  <c r="Y9" i="13" s="1"/>
  <c r="P9" i="13"/>
  <c r="O9" i="13"/>
  <c r="V9" i="13" s="1"/>
  <c r="X8" i="13"/>
  <c r="T8" i="13"/>
  <c r="S8" i="13"/>
  <c r="S16" i="13" s="1"/>
  <c r="R8" i="13"/>
  <c r="Q8" i="13"/>
  <c r="Y8" i="13" s="1"/>
  <c r="P8" i="13"/>
  <c r="P16" i="13" s="1"/>
  <c r="X16" i="13" s="1"/>
  <c r="O8" i="13"/>
  <c r="V8" i="13" s="1"/>
  <c r="L87" i="13"/>
  <c r="K87" i="13"/>
  <c r="J87" i="13"/>
  <c r="I87" i="13"/>
  <c r="L131" i="13"/>
  <c r="K131" i="13"/>
  <c r="J131" i="13"/>
  <c r="I131" i="13"/>
  <c r="L130" i="13"/>
  <c r="K130" i="13"/>
  <c r="J130" i="13"/>
  <c r="I130" i="13"/>
  <c r="L154" i="13"/>
  <c r="K154" i="13"/>
  <c r="J154" i="13"/>
  <c r="I154" i="13"/>
  <c r="L174" i="13"/>
  <c r="K174" i="13"/>
  <c r="J174" i="13"/>
  <c r="I174" i="13"/>
  <c r="L171" i="13"/>
  <c r="K171" i="13"/>
  <c r="J171" i="13"/>
  <c r="I171" i="13"/>
  <c r="L169" i="13"/>
  <c r="K169" i="13"/>
  <c r="J169" i="13"/>
  <c r="I169" i="13"/>
  <c r="L27" i="13"/>
  <c r="L192" i="13"/>
  <c r="K192" i="13"/>
  <c r="J192" i="13"/>
  <c r="I192" i="13"/>
  <c r="L191" i="13"/>
  <c r="K191" i="13"/>
  <c r="J191" i="13"/>
  <c r="I191" i="13"/>
  <c r="L190" i="13"/>
  <c r="K190" i="13"/>
  <c r="J190" i="13"/>
  <c r="I190" i="13"/>
  <c r="L189" i="13"/>
  <c r="K189" i="13"/>
  <c r="J189" i="13"/>
  <c r="I189" i="13"/>
  <c r="L188" i="13"/>
  <c r="K188" i="13"/>
  <c r="J188" i="13"/>
  <c r="I188" i="13"/>
  <c r="L187" i="13"/>
  <c r="K187" i="13"/>
  <c r="J187" i="13"/>
  <c r="I187" i="13"/>
  <c r="L185" i="13"/>
  <c r="K185" i="13"/>
  <c r="J185" i="13"/>
  <c r="I185" i="13"/>
  <c r="L184" i="13"/>
  <c r="K184" i="13"/>
  <c r="J184" i="13"/>
  <c r="I184" i="13"/>
  <c r="L183" i="13"/>
  <c r="K183" i="13"/>
  <c r="J183" i="13"/>
  <c r="I183" i="13"/>
  <c r="L182" i="13"/>
  <c r="K182" i="13"/>
  <c r="J182" i="13"/>
  <c r="I182" i="13"/>
  <c r="L181" i="13"/>
  <c r="K181" i="13"/>
  <c r="J181" i="13"/>
  <c r="I181" i="13"/>
  <c r="L180" i="13"/>
  <c r="K180" i="13"/>
  <c r="J180" i="13"/>
  <c r="I180" i="13"/>
  <c r="L179" i="13"/>
  <c r="K179" i="13"/>
  <c r="J179" i="13"/>
  <c r="I179" i="13"/>
  <c r="L178" i="13"/>
  <c r="K178" i="13"/>
  <c r="J178" i="13"/>
  <c r="I178" i="13"/>
  <c r="L177" i="13"/>
  <c r="K177" i="13"/>
  <c r="J177" i="13"/>
  <c r="I177" i="13"/>
  <c r="L176" i="13"/>
  <c r="K176" i="13"/>
  <c r="J176" i="13"/>
  <c r="I176" i="13"/>
  <c r="L175" i="13"/>
  <c r="K175" i="13"/>
  <c r="J175" i="13"/>
  <c r="I175" i="13"/>
  <c r="L173" i="13"/>
  <c r="K173" i="13"/>
  <c r="J173" i="13"/>
  <c r="I173" i="13"/>
  <c r="L172" i="13"/>
  <c r="K172" i="13"/>
  <c r="J172" i="13"/>
  <c r="I172" i="13"/>
  <c r="L170" i="13"/>
  <c r="K170" i="13"/>
  <c r="J170" i="13"/>
  <c r="I170" i="13"/>
  <c r="L168" i="13"/>
  <c r="K168" i="13"/>
  <c r="J168" i="13"/>
  <c r="I168" i="13"/>
  <c r="L167" i="13"/>
  <c r="K167" i="13"/>
  <c r="J167" i="13"/>
  <c r="I167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J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I8" i="13"/>
  <c r="AB63" i="1"/>
  <c r="AB62" i="1"/>
  <c r="AC62" i="1" s="1"/>
  <c r="AB61" i="1"/>
  <c r="AB58" i="1"/>
  <c r="AB59" i="1" s="1"/>
  <c r="AB57" i="1"/>
  <c r="AB56" i="1"/>
  <c r="AB55" i="1"/>
  <c r="AA63" i="1"/>
  <c r="AA62" i="1"/>
  <c r="AA61" i="1"/>
  <c r="AA58" i="1"/>
  <c r="AC58" i="1"/>
  <c r="AA57" i="1"/>
  <c r="AA56" i="1"/>
  <c r="AA55" i="1"/>
  <c r="AB50" i="1"/>
  <c r="AB49" i="1"/>
  <c r="AB48" i="1"/>
  <c r="AB45" i="1"/>
  <c r="AB44" i="1"/>
  <c r="AB43" i="1"/>
  <c r="AB42" i="1"/>
  <c r="AA51" i="1"/>
  <c r="AA50" i="1"/>
  <c r="AA49" i="1"/>
  <c r="AA48" i="1"/>
  <c r="AA45" i="1"/>
  <c r="AC45" i="1" s="1"/>
  <c r="AA44" i="1"/>
  <c r="AA43" i="1"/>
  <c r="AA42" i="1"/>
  <c r="AC49" i="1"/>
  <c r="AB46" i="1"/>
  <c r="AC42" i="1"/>
  <c r="X12" i="13" l="1"/>
  <c r="W8" i="13"/>
  <c r="S12" i="13"/>
  <c r="W10" i="13"/>
  <c r="W13" i="13"/>
  <c r="AC63" i="1"/>
  <c r="AC61" i="1"/>
  <c r="AC57" i="1"/>
  <c r="AC55" i="1"/>
  <c r="AA59" i="1"/>
  <c r="AA64" i="1" s="1"/>
  <c r="AC50" i="1"/>
  <c r="AC48" i="1"/>
  <c r="AA46" i="1"/>
  <c r="AC44" i="1"/>
  <c r="AB64" i="1"/>
  <c r="AC46" i="1"/>
  <c r="AB51" i="1"/>
  <c r="AC56" i="1"/>
  <c r="AC43" i="1"/>
  <c r="W16" i="13" l="1"/>
  <c r="AC64" i="1"/>
  <c r="AC59" i="1"/>
  <c r="AC51" i="1"/>
  <c r="P25" i="5"/>
  <c r="P27" i="5"/>
  <c r="P26" i="5"/>
  <c r="P23" i="5"/>
  <c r="P22" i="5"/>
  <c r="P21" i="5"/>
  <c r="Q21" i="5" s="1"/>
  <c r="P20" i="5"/>
  <c r="P19" i="5"/>
  <c r="O19" i="5"/>
  <c r="O27" i="5"/>
  <c r="Q27" i="5" s="1"/>
  <c r="O26" i="5"/>
  <c r="O25" i="5"/>
  <c r="O22" i="5"/>
  <c r="O21" i="5"/>
  <c r="Q20" i="5"/>
  <c r="Q26" i="5"/>
  <c r="Q25" i="5"/>
  <c r="Q22" i="5"/>
  <c r="Q19" i="5"/>
  <c r="P15" i="5"/>
  <c r="P10" i="5"/>
  <c r="P14" i="5"/>
  <c r="P13" i="5"/>
  <c r="Q13" i="5" s="1"/>
  <c r="P12" i="5"/>
  <c r="P9" i="5"/>
  <c r="Q9" i="5" s="1"/>
  <c r="P8" i="5"/>
  <c r="P7" i="5"/>
  <c r="P6" i="5"/>
  <c r="O6" i="5"/>
  <c r="O15" i="5"/>
  <c r="O10" i="5"/>
  <c r="O13" i="5"/>
  <c r="O14" i="5"/>
  <c r="O12" i="5"/>
  <c r="Q7" i="5"/>
  <c r="Q8" i="5"/>
  <c r="Q6" i="5"/>
  <c r="O9" i="5"/>
  <c r="O8" i="5"/>
  <c r="O7" i="5"/>
  <c r="J21" i="4"/>
  <c r="K21" i="4"/>
  <c r="O23" i="5" l="1"/>
  <c r="O28" i="5" s="1"/>
  <c r="Q15" i="5"/>
  <c r="Q10" i="5"/>
  <c r="Q12" i="5"/>
  <c r="Q14" i="5"/>
  <c r="P28" i="5" l="1"/>
  <c r="Q28" i="5" s="1"/>
  <c r="Q23" i="5"/>
  <c r="A1" i="1" l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F21" i="4" s="1"/>
  <c r="E7" i="4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21" i="4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S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E21" i="4" l="1"/>
  <c r="F210" i="1"/>
  <c r="R191" i="1"/>
  <c r="L94" i="1"/>
  <c r="K40" i="4"/>
  <c r="F40" i="4"/>
  <c r="K172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<sst xmlns="http://schemas.openxmlformats.org/spreadsheetml/2006/main" count="10192" uniqueCount="5924">
  <si>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</si>
  <si>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</si>
  <si>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</si>
  <si>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</si>
  <si>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</si>
  <si>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</si>
  <si>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</si>
  <si>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</si>
  <si>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</si>
  <si>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</si>
  <si>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</si>
  <si>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</si>
  <si>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</si>
  <si>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</si>
  <si>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</si>
  <si>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</si>
  <si>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</si>
  <si>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</si>
  <si>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</si>
  <si>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</si>
  <si>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</si>
  <si>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</si>
  <si>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</si>
  <si>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</si>
  <si>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</si>
  <si>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</si>
  <si>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</si>
  <si>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</si>
  <si>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</si>
  <si>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</si>
  <si>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</si>
  <si>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</si>
  <si>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</si>
  <si>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</si>
  <si>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</si>
  <si>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</si>
  <si>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</si>
  <si>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</si>
  <si>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</si>
  <si>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</si>
  <si>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</si>
  <si>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</si>
  <si>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</si>
  <si>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</si>
  <si>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</si>
  <si>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</si>
  <si>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</si>
  <si>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</si>
  <si>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</si>
  <si>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</si>
  <si>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</si>
  <si>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</si>
  <si>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</si>
  <si>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</si>
  <si>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</si>
  <si>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</si>
  <si>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</si>
  <si>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</si>
  <si>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</si>
  <si>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</si>
  <si>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</si>
  <si>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</si>
  <si>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</si>
  <si>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</si>
  <si>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</si>
  <si>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</si>
  <si>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</si>
  <si>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</si>
  <si>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</si>
  <si>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</si>
  <si>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</si>
  <si>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</si>
  <si>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</si>
  <si>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</si>
  <si>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</si>
  <si>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</si>
  <si>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</si>
  <si>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</si>
  <si>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</si>
  <si>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</si>
  <si>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</si>
  <si>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</si>
  <si>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</si>
  <si>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</si>
  <si>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</si>
  <si>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</si>
  <si>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</si>
  <si>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</si>
  <si>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</si>
  <si>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</si>
  <si>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</si>
  <si>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</si>
  <si>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</si>
  <si>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</si>
  <si>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</si>
  <si>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</si>
  <si>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</si>
  <si>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</si>
  <si>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</si>
  <si>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</si>
  <si>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</si>
  <si>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</si>
  <si>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</si>
  <si>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</si>
  <si>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</si>
  <si>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</si>
  <si>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</si>
  <si>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</si>
  <si>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</si>
  <si>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</si>
  <si>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</si>
  <si>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</si>
  <si>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</si>
  <si>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</si>
  <si>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</si>
  <si>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</si>
  <si>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</si>
  <si>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</si>
  <si>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</si>
  <si>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</si>
  <si>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</si>
  <si>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</si>
  <si>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</si>
  <si>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</si>
  <si>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</si>
  <si>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</si>
  <si>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</si>
  <si>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</si>
  <si>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</si>
  <si>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</si>
  <si>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</si>
  <si>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</si>
  <si>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</si>
  <si>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</si>
  <si>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</si>
  <si>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</si>
  <si>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</si>
  <si>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</si>
  <si>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</si>
  <si>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</si>
  <si>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</si>
  <si>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</si>
  <si>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</si>
  <si>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</si>
  <si>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</si>
  <si>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</si>
  <si>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</si>
  <si>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</si>
  <si>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</si>
  <si>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</si>
  <si>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</si>
  <si>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</si>
  <si>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</si>
  <si>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</si>
  <si>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</si>
  <si>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</si>
  <si>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</si>
  <si>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</si>
  <si>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</si>
  <si>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</si>
  <si>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</si>
  <si>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</si>
  <si>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</si>
  <si>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</si>
  <si>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</si>
  <si>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</si>
  <si>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</si>
  <si>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</si>
  <si>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</si>
  <si>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</si>
  <si>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</si>
  <si>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</si>
  <si>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</si>
  <si>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</si>
  <si>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</si>
  <si>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</si>
  <si>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</si>
  <si>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</si>
  <si>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</si>
  <si>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</si>
  <si>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</si>
  <si>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</si>
  <si>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</si>
  <si>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</si>
  <si>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</si>
  <si>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</si>
  <si>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</si>
  <si>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</si>
  <si>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</si>
  <si>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</si>
  <si>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</si>
  <si>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</si>
  <si>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</si>
  <si>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</si>
  <si>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</si>
  <si>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</si>
  <si>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</si>
  <si>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</si>
  <si>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</si>
  <si>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</si>
  <si>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</si>
  <si>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</si>
  <si>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</si>
  <si>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</si>
  <si>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</si>
  <si>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</si>
  <si>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</si>
  <si>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</si>
  <si>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</si>
  <si>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</si>
  <si>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</si>
  <si>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</si>
  <si>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</si>
  <si>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</si>
  <si>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</si>
  <si>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</si>
  <si>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</si>
  <si>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</si>
  <si>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</si>
  <si>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</si>
  <si>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</si>
  <si>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</si>
  <si>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</si>
  <si>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</si>
  <si>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</si>
  <si>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</si>
  <si>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</si>
  <si>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</si>
  <si>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</si>
  <si>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</si>
  <si>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</si>
  <si>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</si>
  <si>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</si>
  <si>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</si>
  <si>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</si>
  <si>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</si>
  <si>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</si>
  <si>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</si>
  <si>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</si>
  <si>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</si>
  <si>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</si>
  <si>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</si>
  <si>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</si>
  <si>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</si>
  <si>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</si>
  <si>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</si>
  <si>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</si>
  <si>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</si>
  <si>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</si>
  <si>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</si>
  <si>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</si>
  <si>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</si>
  <si>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</si>
  <si>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</si>
  <si>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</si>
  <si>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</si>
  <si>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</si>
  <si>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</si>
  <si>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</si>
  <si>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</si>
  <si>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</si>
  <si>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</si>
  <si>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</si>
  <si>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</si>
  <si>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</si>
  <si>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</si>
  <si>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</si>
  <si>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</si>
  <si>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</si>
  <si>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</si>
  <si>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</si>
  <si>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</si>
  <si>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</si>
  <si>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</si>
  <si>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</si>
  <si>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</si>
  <si>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</si>
  <si>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</si>
  <si>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</si>
  <si>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</si>
  <si>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</si>
  <si>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</si>
  <si>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</si>
  <si>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</si>
  <si>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</si>
  <si>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</si>
  <si>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</si>
  <si>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</si>
  <si>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</si>
  <si>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</si>
  <si>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</si>
  <si>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</si>
  <si>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</si>
  <si>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</si>
  <si>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</si>
  <si>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</si>
  <si>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</si>
  <si>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</si>
  <si>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</si>
  <si>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</si>
  <si>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</si>
  <si>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</si>
  <si>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</si>
  <si>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</si>
  <si>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</si>
  <si>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</si>
  <si>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</si>
  <si>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</si>
  <si>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</si>
  <si>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</si>
  <si>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</si>
  <si>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</si>
  <si>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</si>
  <si>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</si>
  <si>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</si>
  <si>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</si>
  <si>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</si>
  <si>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</si>
  <si>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</si>
  <si>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</si>
  <si>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</si>
  <si>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</si>
  <si>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</si>
  <si>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</si>
  <si>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</si>
  <si>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</si>
  <si>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</si>
  <si>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</si>
  <si>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</si>
  <si>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</si>
  <si>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</si>
  <si>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</si>
  <si>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</si>
  <si>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</si>
  <si>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</si>
  <si>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</si>
  <si>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</si>
  <si>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</si>
  <si>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</si>
  <si>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</si>
  <si>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</si>
  <si>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</si>
  <si>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</si>
  <si>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</si>
  <si>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</si>
  <si>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</si>
  <si>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</si>
  <si>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</si>
  <si>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</si>
  <si>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</si>
  <si>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</si>
  <si>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</si>
  <si>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</si>
  <si>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</si>
  <si>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</si>
  <si>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</si>
  <si>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</si>
  <si>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</si>
  <si>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</si>
  <si>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</si>
  <si>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</si>
  <si>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</si>
  <si>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</si>
  <si>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</si>
  <si>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</si>
  <si>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</si>
  <si>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</si>
  <si>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</si>
  <si>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</si>
  <si>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</si>
  <si>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</si>
  <si>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</si>
  <si>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</si>
  <si>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</si>
  <si>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</si>
  <si>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</si>
  <si>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</si>
  <si>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</si>
  <si>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</si>
  <si>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</si>
  <si>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</si>
  <si>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</si>
  <si>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</si>
  <si>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</si>
  <si>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</si>
  <si>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</si>
  <si>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</si>
  <si>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</si>
  <si>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</si>
  <si>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</si>
  <si>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</si>
  <si>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</si>
  <si>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</si>
  <si>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</si>
  <si>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</si>
  <si>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</si>
  <si>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</si>
  <si>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</si>
  <si>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</si>
  <si>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</si>
  <si>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</si>
  <si>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</si>
  <si>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</si>
  <si>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</si>
  <si>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</si>
  <si>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</si>
  <si>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</si>
  <si>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</si>
  <si>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</si>
  <si>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</si>
  <si>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</si>
  <si>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</si>
  <si>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</si>
  <si>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</si>
  <si>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</si>
  <si>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</si>
  <si>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</si>
  <si>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</si>
  <si>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</si>
  <si>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</si>
  <si>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</si>
  <si>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</si>
  <si>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</si>
  <si>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</si>
  <si>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</si>
  <si>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</si>
  <si>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</si>
  <si>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</si>
  <si>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</si>
  <si>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</si>
  <si>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</si>
  <si>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</si>
  <si>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</si>
  <si>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</si>
  <si>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</si>
  <si>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</si>
  <si>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</si>
  <si>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</si>
  <si>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</si>
  <si>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</si>
  <si>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</si>
  <si>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</si>
  <si>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</si>
  <si>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</si>
  <si>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</si>
  <si>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</si>
  <si>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</si>
  <si>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</si>
  <si>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</si>
  <si>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</si>
  <si>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</si>
  <si>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</si>
  <si>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</si>
  <si>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</si>
  <si>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</si>
  <si>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</si>
  <si>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</si>
  <si>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</si>
  <si>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</si>
  <si>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</si>
  <si>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</si>
  <si>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</si>
  <si>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</si>
  <si>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</si>
  <si>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</si>
  <si>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</si>
  <si>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</si>
  <si>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</si>
  <si>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</si>
  <si>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</si>
  <si>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</si>
  <si>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</si>
  <si>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</si>
  <si>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</si>
  <si>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</si>
  <si>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</si>
  <si>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</si>
  <si>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</si>
  <si>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</si>
  <si>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</si>
  <si>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</si>
  <si>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</si>
  <si>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</si>
  <si>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</si>
  <si>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</si>
  <si>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</si>
  <si>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</si>
  <si>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</si>
  <si>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</si>
  <si>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</si>
  <si>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</si>
  <si>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</si>
  <si>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</si>
  <si>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</si>
  <si>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</si>
  <si>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</si>
  <si>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</si>
  <si>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</si>
  <si>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</si>
  <si>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</si>
  <si>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</si>
  <si>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</si>
  <si>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</si>
  <si>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</si>
  <si>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</si>
  <si>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</si>
  <si>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</si>
  <si>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</si>
  <si>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</si>
  <si>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</si>
  <si>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</si>
  <si>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</si>
  <si>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</si>
  <si>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</si>
  <si>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</si>
  <si>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</si>
  <si>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</si>
  <si>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</si>
  <si>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</si>
  <si>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</si>
  <si>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</si>
  <si>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</si>
  <si>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</si>
  <si>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</si>
  <si>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</si>
  <si>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</si>
  <si>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</si>
  <si>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</si>
  <si>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</si>
  <si>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</si>
  <si>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</si>
  <si>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</si>
  <si>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</si>
  <si>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</si>
  <si>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</si>
  <si>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</si>
  <si>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</si>
  <si>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</si>
  <si>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</si>
  <si>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</si>
  <si>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</si>
  <si>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</si>
  <si>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</si>
  <si>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</si>
  <si>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</si>
  <si>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</si>
  <si>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</si>
  <si>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</si>
  <si>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</si>
  <si>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</si>
  <si>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</si>
  <si>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</si>
  <si>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</si>
  <si>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</si>
  <si>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</si>
  <si>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</si>
  <si>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</si>
  <si>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</si>
  <si>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</si>
  <si>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</si>
  <si>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</si>
  <si>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</si>
  <si>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</si>
  <si>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</si>
  <si>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</si>
  <si>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</si>
  <si>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</si>
  <si>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</si>
  <si>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</si>
  <si>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</si>
  <si>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</si>
  <si>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</si>
  <si>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</si>
  <si>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</si>
  <si>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</si>
  <si>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</si>
  <si>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</si>
  <si>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</si>
  <si>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</si>
  <si>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</si>
  <si>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</si>
  <si>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</si>
  <si>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</si>
  <si>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</si>
  <si>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</si>
  <si>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</si>
  <si>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</si>
  <si>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</si>
  <si>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</si>
  <si>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</si>
  <si>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</si>
  <si>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</si>
  <si>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</si>
  <si>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</si>
  <si>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</si>
  <si>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</si>
  <si>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</si>
  <si>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</si>
  <si>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</si>
  <si>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</si>
  <si>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</si>
  <si>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</si>
  <si>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</si>
  <si>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</si>
  <si>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</si>
  <si>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</si>
  <si>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</si>
  <si>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</si>
  <si>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</si>
  <si>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</si>
  <si>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</si>
  <si>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</si>
  <si>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</si>
  <si>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</si>
  <si>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</si>
  <si>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</si>
  <si>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</si>
  <si>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</si>
  <si>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</si>
  <si>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</si>
  <si>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</si>
  <si>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</si>
  <si>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</si>
  <si>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</si>
  <si>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</si>
  <si>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</si>
  <si>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</si>
  <si>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</si>
  <si>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</si>
  <si>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</si>
  <si>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</si>
  <si>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</si>
  <si>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</si>
  <si>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</si>
  <si>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</si>
  <si>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</si>
  <si>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</si>
  <si>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</si>
  <si>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</si>
  <si>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</si>
  <si>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</si>
  <si>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</si>
  <si>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</si>
  <si>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</si>
  <si>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</si>
  <si>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</si>
  <si>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</si>
  <si>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</si>
  <si>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</si>
  <si>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</si>
  <si>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</si>
  <si>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</si>
  <si>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</si>
  <si>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</si>
  <si>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</si>
  <si>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</si>
  <si>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</si>
  <si>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</si>
  <si>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</si>
  <si>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</si>
  <si>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</si>
  <si>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</si>
  <si>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</si>
  <si>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</si>
  <si>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</si>
  <si>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</si>
  <si>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</si>
  <si>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</si>
  <si>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</si>
  <si>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</si>
  <si>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</si>
  <si>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</si>
  <si>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</si>
  <si>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</si>
  <si>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</si>
  <si>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</si>
  <si>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</si>
  <si>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</si>
  <si>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</si>
  <si>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</si>
  <si>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</si>
  <si>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</si>
  <si>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</si>
  <si>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</si>
  <si>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</si>
  <si>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</si>
  <si>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</si>
  <si>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</si>
  <si>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</si>
  <si>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</si>
  <si>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</si>
  <si>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</si>
  <si>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</si>
  <si>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</si>
  <si>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</si>
  <si>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</si>
  <si>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</si>
  <si>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</si>
  <si>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</si>
  <si>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</si>
  <si>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</si>
  <si>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</si>
  <si>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</si>
  <si>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</si>
  <si>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</si>
  <si>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</si>
  <si>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</si>
  <si>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</si>
  <si>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</si>
  <si>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</si>
  <si>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</si>
  <si>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</si>
  <si>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</si>
  <si>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</si>
  <si>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</si>
  <si>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</si>
  <si>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</si>
  <si>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</si>
  <si>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</si>
  <si>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</si>
  <si>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</si>
  <si>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</si>
  <si>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</si>
  <si>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</si>
  <si>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</si>
  <si>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</si>
  <si>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</si>
  <si>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</si>
  <si>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</si>
  <si>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</si>
  <si>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</si>
  <si>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</si>
  <si>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</si>
  <si>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</si>
  <si>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</si>
  <si>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</si>
  <si>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</si>
  <si>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</si>
  <si>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</si>
  <si>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</si>
  <si>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</si>
  <si>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</si>
  <si>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</si>
  <si>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</si>
  <si>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</si>
  <si>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</si>
  <si>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</si>
  <si>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</si>
  <si>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</si>
  <si>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</si>
  <si>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</si>
  <si>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</si>
  <si>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</si>
  <si>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</si>
  <si>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</si>
  <si>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</si>
  <si>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</si>
  <si>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</si>
  <si>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</si>
  <si>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</si>
  <si>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</si>
  <si>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</si>
  <si>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</si>
  <si>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</si>
  <si>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</si>
  <si>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</si>
  <si>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</si>
  <si>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</si>
  <si>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</si>
  <si>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</si>
  <si>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</si>
  <si>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</si>
  <si>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</si>
  <si>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</si>
  <si>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</si>
  <si>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</si>
  <si>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</si>
  <si>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</si>
  <si>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</si>
  <si>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</si>
  <si>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</si>
  <si>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</si>
  <si>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</si>
  <si>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</si>
  <si>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</si>
  <si>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</si>
  <si>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</si>
  <si>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</si>
  <si>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</si>
  <si>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</si>
  <si>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</si>
  <si>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</si>
  <si>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</si>
  <si>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</si>
  <si>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</si>
  <si>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</si>
  <si>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</si>
  <si>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</si>
  <si>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</si>
  <si>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</si>
  <si>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</si>
  <si>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</si>
  <si>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</si>
  <si>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</si>
  <si>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</si>
  <si>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</si>
  <si>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</si>
  <si>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</si>
  <si>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</si>
  <si>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</si>
  <si>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</si>
  <si>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</si>
  <si>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</si>
  <si>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</si>
  <si>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</si>
  <si>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</si>
  <si>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</si>
  <si>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</si>
  <si>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</si>
  <si>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</si>
  <si>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</si>
  <si>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</si>
  <si>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</si>
  <si>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</si>
  <si>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</si>
  <si>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</si>
  <si>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</si>
  <si>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</si>
  <si>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</si>
  <si>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</si>
  <si>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</si>
  <si>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</si>
  <si>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</si>
  <si>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</si>
  <si>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</si>
  <si>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</si>
  <si>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</si>
  <si>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</si>
  <si>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</si>
  <si>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</si>
  <si>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</si>
  <si>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</si>
  <si>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</si>
  <si>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</si>
  <si>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</si>
  <si>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</si>
  <si>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</si>
  <si>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</si>
  <si>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</si>
  <si>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</si>
  <si>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</si>
  <si>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</si>
  <si>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</si>
  <si>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</si>
  <si>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</si>
  <si>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</si>
  <si>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</si>
  <si>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</si>
  <si>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</si>
  <si>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</si>
  <si>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</si>
  <si>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</si>
  <si>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</si>
  <si>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</si>
  <si>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</si>
  <si>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</si>
  <si>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</si>
  <si>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</si>
  <si>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</si>
  <si>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</si>
  <si>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</si>
  <si>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</si>
  <si>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</si>
  <si>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</si>
  <si>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</si>
  <si>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</si>
  <si>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</si>
  <si>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</si>
  <si>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</si>
  <si>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</si>
  <si>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</si>
  <si>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</si>
  <si>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</si>
  <si>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</si>
  <si>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</si>
  <si>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</si>
  <si>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</si>
  <si>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</si>
  <si>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</si>
  <si>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</si>
  <si>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</si>
  <si>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</si>
  <si>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</si>
  <si>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</si>
  <si>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</si>
  <si>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</si>
  <si>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</si>
  <si>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</si>
  <si>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</si>
  <si>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</si>
  <si>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</si>
  <si>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</si>
  <si>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</si>
  <si>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</si>
  <si>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</si>
  <si>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</si>
  <si>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</si>
  <si>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</si>
  <si>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</si>
  <si>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</si>
  <si>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</si>
  <si>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</si>
  <si>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</si>
  <si>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</si>
  <si>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</si>
  <si>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</si>
  <si>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</si>
  <si>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</si>
  <si>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</si>
  <si>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</si>
  <si>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</si>
  <si>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</si>
  <si>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</si>
  <si>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</si>
  <si>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</si>
  <si>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</si>
  <si>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</si>
  <si>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</si>
  <si>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</si>
  <si>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</si>
  <si>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</si>
  <si>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</si>
  <si>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</si>
  <si>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</si>
  <si>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</si>
  <si>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</si>
  <si>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</si>
  <si>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</si>
  <si>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</si>
  <si>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</si>
  <si>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</si>
  <si>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</si>
  <si>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</si>
  <si>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</si>
  <si>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</si>
  <si>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</si>
  <si>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</si>
  <si>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</si>
  <si>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</si>
  <si>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</si>
  <si>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</si>
  <si>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</si>
  <si>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</si>
  <si>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</si>
  <si>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</si>
  <si>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</si>
  <si>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</si>
  <si>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</si>
  <si>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</si>
  <si>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</si>
  <si>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</si>
  <si>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</si>
  <si>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</si>
  <si>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</si>
  <si>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</si>
  <si>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</si>
  <si>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</si>
  <si>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</si>
  <si>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</si>
  <si>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</si>
  <si>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</si>
  <si>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</si>
  <si>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</si>
  <si>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</si>
  <si>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</si>
  <si>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</si>
  <si>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</si>
  <si>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</si>
  <si>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</si>
  <si>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</si>
  <si>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</si>
  <si>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</si>
  <si>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</si>
  <si>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</si>
  <si>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</si>
  <si>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</si>
  <si>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</si>
  <si>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</si>
  <si>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</si>
  <si>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</si>
  <si>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</si>
  <si>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</si>
  <si>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</si>
  <si>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</si>
  <si>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</si>
  <si>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</si>
  <si>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</si>
  <si>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</si>
  <si>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</si>
  <si>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</si>
  <si>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</si>
  <si>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</si>
  <si>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</si>
  <si>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</si>
  <si>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</si>
  <si>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</si>
  <si>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</si>
  <si>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</si>
  <si>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</si>
  <si>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</si>
  <si>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</si>
  <si>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</si>
  <si>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</si>
  <si>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</si>
  <si>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</si>
  <si>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</si>
  <si>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</si>
  <si>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</si>
  <si>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</si>
  <si>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</si>
  <si>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</si>
  <si>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</si>
  <si>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</si>
  <si>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</si>
  <si>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</si>
  <si>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</si>
  <si>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</si>
  <si>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</si>
  <si>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</si>
  <si>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</si>
  <si>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</si>
  <si>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</si>
  <si>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</si>
  <si>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</si>
  <si>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</si>
  <si>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</si>
  <si>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</si>
  <si>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</si>
  <si>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</si>
  <si>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</si>
  <si>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</si>
  <si>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</si>
  <si>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</si>
  <si>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</si>
  <si>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</si>
  <si>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</si>
  <si>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</si>
  <si>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</si>
  <si>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</si>
  <si>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</si>
  <si>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</si>
  <si>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</si>
  <si>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</si>
  <si>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</si>
  <si>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</si>
  <si>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</si>
  <si>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</si>
  <si>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</si>
  <si>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</si>
  <si>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</si>
  <si>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</si>
  <si>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</si>
  <si>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</si>
  <si>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</si>
  <si>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</si>
  <si>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</si>
  <si>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</si>
  <si>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</si>
  <si>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</si>
  <si>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</si>
  <si>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</si>
  <si>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</si>
  <si>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</si>
  <si>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</si>
  <si>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</si>
  <si>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</si>
  <si>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</si>
  <si>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</si>
  <si>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</si>
  <si>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</si>
  <si>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</si>
  <si>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</si>
  <si>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</si>
  <si>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</si>
  <si>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</si>
  <si>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</si>
  <si>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</si>
  <si>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</si>
  <si>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</si>
  <si>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</si>
  <si>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</si>
  <si>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</si>
  <si>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</si>
  <si>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</si>
  <si>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</si>
  <si>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</si>
  <si>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</si>
  <si>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</si>
  <si>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</si>
  <si>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</si>
  <si>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</si>
  <si>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</si>
  <si>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</si>
  <si>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</si>
  <si>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</si>
  <si>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</si>
  <si>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</si>
  <si>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</si>
  <si>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</si>
  <si>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</si>
  <si>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</si>
  <si>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</si>
  <si>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</si>
  <si>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</si>
  <si>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</si>
  <si>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</si>
  <si>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</si>
  <si>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</si>
  <si>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</si>
  <si>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</si>
  <si>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</si>
  <si>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</si>
  <si>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</si>
  <si>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</si>
  <si>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</si>
  <si>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</si>
  <si>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</si>
  <si>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</si>
  <si>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</si>
  <si>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</si>
  <si>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</si>
  <si>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</si>
  <si>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</si>
  <si>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</si>
  <si>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</si>
  <si>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</si>
  <si>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</si>
  <si>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</si>
  <si>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</si>
  <si>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</si>
  <si>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</si>
  <si>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</si>
  <si>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</si>
  <si>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</si>
  <si>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</si>
  <si>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</si>
  <si>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</si>
  <si>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</si>
  <si>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</si>
  <si>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</si>
  <si>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</si>
  <si>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</si>
  <si>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</si>
  <si>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</si>
  <si>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</si>
  <si>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</si>
  <si>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</si>
  <si>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</si>
  <si>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</si>
  <si>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</si>
  <si>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</si>
  <si>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</si>
  <si>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</si>
  <si>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</si>
  <si>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</si>
  <si>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</si>
  <si>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</si>
  <si>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</si>
  <si>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</si>
  <si>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</si>
  <si>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</si>
  <si>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</si>
  <si>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</si>
  <si>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</si>
  <si>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</si>
  <si>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</si>
  <si>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</si>
  <si>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</si>
  <si>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</si>
  <si>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</si>
  <si>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</si>
  <si>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</si>
  <si>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</si>
  <si>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</si>
  <si>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</si>
  <si>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</si>
  <si>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</si>
  <si>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</si>
  <si>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</si>
  <si>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</si>
  <si>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</si>
  <si>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</si>
  <si>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</si>
  <si>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</si>
  <si>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</si>
  <si>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</si>
  <si>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</si>
  <si>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</si>
  <si>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</si>
  <si>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</si>
  <si>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</si>
  <si>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</si>
  <si>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</si>
  <si>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</si>
  <si>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</si>
  <si>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</si>
  <si>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</si>
  <si>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</si>
  <si>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</si>
  <si>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</si>
  <si>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</si>
  <si>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</si>
  <si>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</si>
  <si>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</si>
  <si>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</si>
  <si>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</si>
  <si>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</si>
  <si>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</si>
  <si>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</si>
  <si>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</si>
  <si>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</si>
  <si>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</si>
  <si>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</si>
  <si>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</si>
  <si>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</si>
  <si>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</si>
  <si>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</si>
  <si>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</si>
  <si>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</si>
  <si>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</si>
  <si>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</si>
  <si>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</si>
  <si>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</si>
  <si>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</si>
  <si>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</si>
  <si>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</si>
  <si>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</si>
  <si>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</si>
  <si>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</si>
  <si>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</si>
  <si>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</si>
  <si>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</si>
  <si>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</si>
  <si>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</si>
  <si>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</si>
  <si>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</si>
  <si>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</si>
  <si>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</si>
  <si>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</si>
  <si>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</si>
  <si>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</si>
  <si>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</si>
  <si>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</si>
  <si>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</si>
  <si>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</si>
  <si>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</si>
  <si>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</si>
  <si>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</si>
  <si>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</si>
  <si>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</si>
  <si>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</si>
  <si>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</si>
  <si>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</si>
  <si>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</si>
  <si>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</si>
  <si>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</si>
  <si>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</si>
  <si>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</si>
  <si>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</si>
  <si>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</si>
  <si>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</si>
  <si>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</si>
  <si>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</si>
  <si>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</si>
  <si>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</si>
  <si>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</si>
  <si>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</si>
  <si>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</si>
  <si>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</si>
  <si>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</si>
  <si>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</si>
  <si>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</si>
  <si>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</si>
  <si>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</si>
  <si>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</si>
  <si>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</si>
  <si>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</si>
  <si>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</si>
  <si>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</si>
  <si>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</si>
  <si>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</si>
  <si>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</si>
  <si>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</si>
  <si>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</si>
  <si>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</si>
  <si>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</si>
  <si>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</si>
  <si>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</si>
  <si>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</si>
  <si>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</si>
  <si>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</si>
  <si>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</si>
  <si>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</si>
  <si>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</si>
  <si>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</si>
  <si>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</si>
  <si>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</si>
  <si>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</si>
  <si>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</si>
  <si>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</si>
  <si>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</si>
  <si>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</si>
  <si>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</si>
  <si>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</si>
  <si>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</si>
  <si>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</si>
  <si>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</si>
  <si>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</si>
  <si>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</si>
  <si>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</si>
  <si>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</si>
  <si>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</si>
  <si>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</si>
  <si>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</si>
  <si>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</si>
  <si>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</si>
  <si>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</si>
  <si>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</si>
  <si>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</si>
  <si>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</si>
  <si>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</si>
  <si>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</si>
  <si>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</si>
  <si>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</si>
  <si>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</si>
  <si>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</si>
  <si>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</si>
  <si>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</si>
  <si>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</si>
  <si>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</si>
  <si>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</si>
  <si>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</si>
  <si>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</si>
  <si>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</si>
  <si>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</si>
  <si>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</si>
  <si>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</si>
  <si>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</si>
  <si>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</si>
  <si>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</si>
  <si>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</si>
  <si>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</si>
  <si>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</si>
  <si>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</si>
  <si>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</si>
  <si>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</si>
  <si>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</si>
  <si>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</si>
  <si>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</si>
  <si>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</si>
  <si>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</si>
  <si>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</si>
  <si>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</si>
  <si>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</si>
  <si>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</si>
  <si>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</si>
  <si>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</si>
  <si>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</si>
  <si>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</si>
  <si>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</si>
  <si>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</si>
  <si>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</si>
  <si>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</si>
  <si>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</si>
  <si>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</si>
  <si>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</si>
  <si>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</si>
  <si>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</si>
  <si>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</si>
  <si>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</si>
  <si>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</si>
  <si>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</si>
  <si>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</si>
  <si>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</si>
  <si>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</si>
  <si>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</si>
  <si>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</si>
  <si>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</si>
  <si>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</si>
  <si>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</si>
  <si>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</si>
  <si>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</si>
  <si>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</si>
  <si>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</si>
  <si>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</si>
  <si>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</si>
  <si>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</si>
  <si>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</si>
  <si>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</si>
  <si>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</si>
  <si>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</si>
  <si>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</si>
  <si>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</si>
  <si>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</si>
  <si>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</si>
  <si>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</si>
  <si>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</si>
  <si>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</si>
  <si>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</si>
  <si>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</si>
  <si>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</si>
  <si>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</si>
  <si>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</si>
  <si>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</si>
  <si>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</si>
  <si>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</si>
  <si>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</si>
  <si>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</si>
  <si>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</si>
  <si>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</si>
  <si>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</si>
  <si>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</si>
  <si>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</si>
  <si>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</si>
  <si>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</si>
  <si>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</si>
  <si>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</si>
  <si>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</si>
  <si>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</si>
  <si>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</si>
  <si>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</si>
  <si>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</si>
  <si>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</si>
  <si>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</si>
  <si>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</si>
  <si>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</si>
  <si>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</si>
  <si>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</si>
  <si>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</si>
  <si>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</si>
  <si>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</si>
  <si>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</si>
  <si>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</si>
  <si>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</si>
  <si>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</si>
  <si>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</si>
  <si>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</si>
  <si>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</si>
  <si>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</si>
  <si>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</si>
  <si>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</si>
  <si>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</si>
  <si>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</si>
  <si>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</si>
  <si>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</si>
  <si>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</si>
  <si>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</si>
  <si>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</si>
  <si>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</si>
  <si>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</si>
  <si>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</si>
  <si>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</si>
  <si>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</si>
  <si>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</si>
  <si>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</si>
  <si>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</si>
  <si>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</si>
  <si>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</si>
  <si>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</si>
  <si>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</si>
  <si>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</si>
  <si>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</si>
  <si>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</si>
  <si>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</si>
  <si>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</si>
  <si>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</si>
  <si>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</si>
  <si>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</si>
  <si>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</si>
  <si>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</si>
  <si>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</si>
  <si>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</si>
  <si>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</si>
  <si>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</si>
  <si>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</si>
  <si>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</si>
  <si>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</si>
  <si>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</si>
  <si>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</si>
  <si>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</si>
  <si>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</si>
  <si>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</si>
  <si>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</si>
  <si>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</si>
  <si>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</si>
  <si>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</si>
  <si>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</si>
  <si>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</si>
  <si>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</si>
  <si>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</si>
  <si>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</si>
  <si>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</si>
  <si>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</si>
  <si>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</si>
  <si>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</si>
  <si>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</si>
  <si>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</si>
  <si>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</si>
  <si>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</si>
  <si>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</si>
  <si>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</si>
  <si>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</si>
  <si>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</si>
  <si>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</si>
  <si>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</si>
  <si>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</si>
  <si>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</si>
  <si>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</si>
  <si>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</si>
  <si>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</si>
  <si>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</si>
  <si>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</si>
  <si>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</si>
  <si>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</si>
  <si>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</si>
  <si>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</si>
  <si>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</si>
  <si>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</si>
  <si>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</si>
  <si>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</si>
  <si>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</si>
  <si>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</si>
  <si>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</si>
  <si>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</si>
  <si>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</si>
  <si>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</si>
  <si>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</si>
  <si>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</si>
  <si>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</si>
  <si>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</si>
  <si>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</si>
  <si>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</si>
  <si>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</si>
  <si>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</si>
  <si>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</si>
  <si>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</si>
  <si>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</si>
  <si>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</si>
  <si>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</si>
  <si>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</si>
  <si>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</si>
  <si>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</si>
  <si>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</si>
  <si>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</si>
  <si>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</si>
  <si>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</si>
  <si>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</si>
  <si>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</si>
  <si>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</si>
  <si>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</si>
  <si>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</si>
  <si>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</si>
  <si>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</si>
  <si>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</si>
  <si>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</si>
  <si>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</si>
  <si>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</si>
  <si>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</si>
  <si>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</si>
  <si>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</si>
  <si>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</si>
  <si>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</si>
  <si>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</si>
  <si>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</si>
  <si>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</si>
  <si>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</si>
  <si>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</si>
  <si>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</si>
  <si>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</si>
  <si>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</si>
  <si>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</si>
  <si>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</si>
  <si>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</si>
  <si>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</si>
  <si>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</si>
  <si>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</si>
  <si>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</si>
  <si>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</si>
  <si>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</si>
  <si>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</si>
  <si>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</si>
  <si>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</si>
  <si>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</si>
  <si>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</si>
  <si>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</si>
  <si>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</si>
  <si>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</si>
  <si>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</si>
  <si>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</si>
  <si>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</si>
  <si>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</si>
  <si>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</si>
  <si>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</si>
  <si>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</si>
  <si>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</si>
  <si>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</si>
  <si>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</si>
  <si>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</si>
  <si>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</si>
  <si>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</si>
  <si>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</si>
  <si>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</si>
  <si>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</si>
  <si>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</si>
  <si>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</si>
  <si>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</si>
  <si>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</si>
  <si>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</si>
  <si>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</si>
  <si>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</si>
  <si>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</si>
  <si>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</si>
  <si>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</si>
  <si>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</si>
  <si>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</si>
  <si>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</si>
  <si>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</si>
  <si>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</si>
  <si>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</si>
  <si>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</si>
  <si>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</si>
  <si>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</si>
  <si>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</si>
  <si>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</si>
  <si>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</si>
  <si>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</si>
  <si>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</si>
  <si>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</si>
  <si>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</si>
  <si>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</si>
  <si>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</si>
  <si>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</si>
  <si>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</si>
  <si>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</si>
  <si>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</si>
  <si>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</si>
  <si>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</si>
  <si>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</si>
  <si>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</si>
  <si>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</si>
  <si>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</si>
  <si>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</si>
  <si>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</si>
  <si>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</si>
  <si>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</si>
  <si>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</si>
  <si>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</si>
  <si>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</si>
  <si>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</si>
  <si>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</si>
  <si>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</si>
  <si>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</si>
  <si>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</si>
  <si>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</si>
  <si>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</si>
  <si>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</si>
  <si>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</si>
  <si>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</si>
  <si>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</si>
  <si>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</si>
  <si>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</si>
  <si>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</si>
  <si>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</si>
  <si>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</si>
  <si>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</si>
  <si>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</si>
  <si>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</si>
  <si>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</si>
  <si>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</si>
  <si>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</si>
  <si>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</si>
  <si>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</si>
  <si>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</si>
  <si>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</si>
  <si>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</si>
  <si>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</si>
  <si>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</si>
  <si>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</si>
  <si>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</si>
  <si>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</si>
  <si>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</si>
  <si>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</si>
  <si>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</si>
  <si>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</si>
  <si>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</si>
  <si>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</si>
  <si>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</si>
  <si>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</si>
  <si>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</si>
  <si>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</si>
  <si>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</si>
  <si>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</si>
  <si>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</si>
  <si>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</si>
  <si>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</si>
  <si>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</si>
  <si>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</si>
  <si>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</si>
  <si>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</si>
  <si>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</si>
  <si>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</si>
  <si>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</si>
  <si>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</si>
  <si>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</si>
  <si>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</si>
  <si>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</si>
  <si>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</si>
  <si>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</si>
  <si>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</si>
  <si>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</si>
  <si>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</si>
  <si>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</si>
  <si>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</si>
  <si>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</si>
  <si>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</si>
  <si>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</si>
  <si>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</si>
  <si>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</si>
  <si>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</si>
  <si>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</si>
  <si>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</si>
  <si>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</si>
  <si>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</si>
  <si>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</si>
  <si>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</si>
  <si>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</si>
  <si>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</si>
  <si>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</si>
  <si>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</si>
  <si>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</si>
  <si>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</si>
  <si>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</si>
  <si>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</si>
  <si>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</si>
  <si>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</si>
  <si>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</si>
  <si>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</si>
  <si>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</si>
  <si>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</si>
  <si>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</si>
  <si>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</si>
  <si>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</si>
  <si>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</si>
  <si>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</si>
  <si>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</si>
  <si>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</si>
  <si>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</si>
  <si>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</si>
  <si>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</si>
  <si>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</si>
  <si>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</si>
  <si>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</si>
  <si>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</si>
  <si>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</si>
  <si>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</si>
  <si>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</si>
  <si>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</si>
  <si>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</si>
  <si>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</si>
  <si>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</si>
  <si>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</si>
  <si>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</si>
  <si>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</si>
  <si>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</si>
  <si>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</si>
  <si>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</si>
  <si>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</si>
  <si>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</si>
  <si>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</si>
  <si>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</si>
  <si>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</si>
  <si>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</si>
  <si>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</si>
  <si>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</si>
  <si>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</si>
  <si>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</si>
  <si>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</si>
  <si>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</si>
  <si>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</si>
  <si>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</si>
  <si>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</si>
  <si>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</si>
  <si>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</si>
  <si>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</si>
  <si>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</si>
  <si>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</si>
  <si>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</si>
  <si>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</si>
  <si>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</si>
  <si>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</si>
  <si>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</si>
  <si>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</si>
  <si>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</si>
  <si>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</si>
  <si>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</si>
  <si>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</si>
  <si>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</si>
  <si>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</si>
  <si>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</si>
  <si>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</si>
  <si>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</si>
  <si>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</si>
  <si>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</si>
  <si>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</si>
  <si>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</si>
  <si>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</si>
  <si>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</si>
  <si>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</si>
  <si>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</si>
  <si>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</si>
  <si>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</si>
  <si>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</si>
  <si>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</si>
  <si>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</si>
  <si>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</si>
  <si>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</si>
  <si>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</si>
  <si>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</si>
  <si>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</si>
  <si>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</si>
  <si>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</si>
  <si>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</si>
  <si>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</si>
  <si>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</si>
  <si>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</si>
  <si>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</si>
  <si>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</si>
  <si>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</si>
  <si>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</si>
  <si>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</si>
  <si>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</si>
  <si>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</si>
  <si>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</si>
  <si>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</si>
  <si>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</si>
  <si>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</si>
  <si>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</si>
  <si>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</si>
  <si>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</si>
  <si>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</si>
  <si>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</si>
  <si>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</si>
  <si>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</si>
  <si>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</si>
  <si>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</si>
  <si>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</si>
  <si>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</si>
  <si>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</si>
  <si>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</si>
  <si>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</si>
  <si>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</si>
  <si>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</si>
  <si>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</si>
  <si>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</si>
  <si>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</si>
  <si>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</si>
  <si>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</si>
  <si>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</si>
  <si>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</si>
  <si>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</si>
  <si>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</si>
  <si>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</si>
  <si>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</si>
  <si>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</si>
  <si>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</si>
  <si>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</si>
  <si>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</si>
  <si>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</si>
  <si>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</si>
  <si>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</si>
  <si>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</si>
  <si>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</si>
  <si>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</si>
  <si>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</si>
  <si>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</si>
  <si>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</si>
  <si>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</si>
  <si>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</si>
  <si>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</si>
  <si>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</si>
  <si>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</si>
  <si>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</si>
  <si>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</si>
  <si>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</si>
  <si>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</si>
  <si>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</si>
  <si>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</si>
  <si>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</si>
  <si>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</si>
  <si>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</si>
  <si>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</si>
  <si>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</si>
  <si>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</si>
  <si>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</si>
  <si>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</si>
  <si>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</si>
  <si>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</si>
  <si>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</si>
  <si>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</si>
  <si>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</si>
  <si>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</si>
  <si>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</si>
  <si>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</si>
  <si>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</si>
  <si>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</si>
  <si>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</si>
  <si>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</si>
  <si>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</si>
  <si>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</si>
  <si>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</si>
  <si>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</si>
  <si>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</si>
  <si>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</si>
  <si>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</si>
  <si>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</si>
  <si>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</si>
  <si>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</si>
  <si>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</si>
  <si>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</si>
  <si>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</si>
  <si>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</si>
  <si>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</si>
  <si>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</si>
  <si>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</si>
  <si>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</si>
  <si>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</si>
  <si>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</si>
  <si>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</si>
  <si>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</si>
  <si>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</si>
  <si>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</si>
  <si>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</si>
  <si>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</si>
  <si>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</si>
  <si>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</si>
  <si>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</si>
  <si>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</si>
  <si>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</si>
  <si>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</si>
  <si>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</si>
  <si>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</si>
  <si>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</si>
  <si>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</si>
  <si>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</si>
  <si>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</si>
  <si>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</si>
  <si>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</si>
  <si>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</si>
  <si>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</si>
  <si>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</si>
  <si>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</si>
  <si>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</si>
  <si>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</si>
  <si>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</si>
  <si>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</si>
  <si>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</si>
  <si>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</si>
  <si>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</si>
  <si>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</si>
  <si>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</si>
  <si>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</si>
  <si>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</si>
  <si>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</si>
  <si>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</si>
  <si>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</si>
  <si>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</si>
  <si>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</si>
  <si>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</si>
  <si>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</si>
  <si>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</si>
  <si>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</si>
  <si>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</si>
  <si>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</si>
  <si>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</si>
  <si>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</si>
  <si>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</si>
  <si>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</si>
  <si>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</si>
  <si>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</si>
  <si>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</si>
  <si>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</si>
  <si>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</si>
  <si>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</si>
  <si>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</si>
  <si>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</si>
  <si>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</si>
  <si>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</si>
  <si>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</si>
  <si>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</si>
  <si>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</si>
  <si>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</si>
  <si>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</si>
  <si>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</si>
  <si>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</si>
  <si>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</si>
  <si>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</si>
  <si>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</si>
  <si>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</si>
  <si>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</si>
  <si>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</si>
  <si>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</si>
  <si>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</si>
  <si>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</si>
  <si>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</si>
  <si>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</si>
  <si>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</si>
  <si>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</si>
  <si>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</si>
  <si>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</si>
  <si>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</si>
  <si>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</si>
  <si>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</si>
  <si>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</si>
  <si>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</si>
  <si>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</si>
  <si>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</si>
  <si>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</si>
  <si>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</si>
  <si>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</si>
  <si>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</si>
  <si>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</si>
  <si>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</si>
  <si>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</si>
  <si>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</si>
  <si>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</si>
  <si>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</si>
  <si>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</si>
  <si>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</si>
  <si>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</si>
  <si>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</si>
  <si>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</si>
  <si>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</si>
  <si>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</si>
  <si>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</si>
  <si>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</si>
  <si>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</si>
  <si>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</si>
  <si>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</si>
  <si>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</si>
  <si>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</si>
  <si>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</si>
  <si>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</si>
  <si>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</si>
  <si>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</si>
  <si>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</si>
  <si>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</si>
  <si>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</si>
  <si>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</si>
  <si>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</si>
  <si>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</si>
  <si>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</si>
  <si>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</si>
  <si>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</si>
  <si>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</si>
  <si>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</si>
  <si>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</si>
  <si>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</si>
  <si>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</si>
  <si>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</si>
  <si>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</si>
  <si>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</si>
  <si>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</si>
  <si>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</si>
  <si>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</si>
  <si>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</si>
  <si>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</si>
  <si>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</si>
  <si>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</si>
  <si>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</si>
  <si>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</si>
  <si>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</si>
  <si>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</si>
  <si>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</si>
  <si>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</si>
  <si>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</si>
  <si>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</si>
  <si>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</si>
  <si>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</si>
  <si>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</si>
  <si>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</si>
  <si>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</si>
  <si>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</si>
  <si>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</si>
  <si>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</si>
  <si>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</si>
  <si>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</si>
  <si>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</si>
  <si>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</si>
  <si>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</si>
  <si>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</si>
  <si>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</si>
  <si>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</si>
  <si>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</si>
  <si>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</si>
  <si>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</si>
  <si>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</si>
  <si>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</si>
  <si>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</si>
  <si>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</si>
  <si>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</si>
  <si>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</si>
  <si>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</si>
  <si>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</si>
  <si>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</si>
  <si>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</si>
  <si>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</si>
  <si>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</si>
  <si>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</si>
  <si>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</si>
  <si>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</si>
  <si>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</si>
  <si>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</si>
  <si>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</si>
  <si>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</si>
  <si>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</si>
  <si>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</si>
  <si>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</si>
  <si>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</si>
  <si>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</si>
  <si>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</si>
  <si>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</si>
  <si>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</si>
  <si>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</si>
  <si>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</si>
  <si>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</si>
  <si>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</si>
  <si>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</si>
  <si>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</si>
  <si>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</si>
  <si>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</si>
  <si>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</si>
  <si>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</si>
  <si>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</si>
  <si>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</si>
  <si>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</si>
  <si>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</si>
  <si>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</si>
  <si>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</si>
  <si>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</si>
  <si>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</si>
  <si>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</si>
  <si>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</si>
  <si>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</si>
  <si>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</si>
  <si>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</si>
  <si>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</si>
  <si>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</si>
  <si>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</si>
  <si>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</si>
  <si>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</si>
  <si>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</si>
  <si>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</si>
  <si>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</si>
  <si>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</si>
  <si>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</si>
  <si>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</si>
  <si>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</si>
  <si>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</si>
  <si>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</si>
  <si>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</si>
  <si>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</si>
  <si>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</si>
  <si>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</si>
  <si>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</si>
  <si>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</si>
  <si>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</si>
  <si>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</si>
  <si>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</si>
  <si>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</si>
  <si>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</si>
  <si>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</si>
  <si>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</si>
  <si>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</si>
  <si>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</si>
  <si>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</si>
  <si>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</si>
  <si>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</si>
  <si>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</si>
  <si>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</si>
  <si>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</si>
  <si>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</si>
  <si>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</si>
  <si>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</si>
  <si>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</si>
  <si>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</si>
  <si>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</si>
  <si>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</si>
  <si>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</si>
  <si>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</si>
  <si>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</si>
  <si>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</si>
  <si>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</si>
  <si>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</si>
  <si>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</si>
  <si>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</si>
  <si>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</si>
  <si>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</si>
  <si>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</si>
  <si>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</si>
  <si>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</si>
  <si>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</si>
  <si>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</si>
  <si>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</si>
  <si>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</si>
  <si>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</si>
  <si>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</si>
  <si>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</si>
  <si>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</si>
  <si>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</si>
  <si>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</si>
  <si>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</si>
  <si>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</si>
  <si>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</si>
  <si>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</si>
  <si>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</si>
  <si>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</si>
  <si>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</si>
  <si>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</si>
  <si>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</si>
  <si>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</si>
  <si>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</si>
  <si>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</si>
  <si>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</si>
  <si>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</si>
  <si>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</si>
  <si>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</si>
  <si>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</si>
  <si>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</si>
  <si>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</si>
  <si>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</si>
  <si>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</si>
  <si>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</si>
  <si>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</si>
  <si>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</si>
  <si>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</si>
  <si>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</si>
  <si>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</si>
  <si>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</si>
  <si>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</si>
  <si>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</si>
  <si>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</si>
  <si>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</si>
  <si>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</si>
  <si>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</si>
  <si>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</si>
  <si>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</si>
  <si>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</si>
  <si>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</si>
  <si>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</si>
  <si>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</si>
  <si>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</si>
  <si>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</si>
  <si>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</si>
  <si>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</si>
  <si>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</si>
  <si>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</si>
  <si>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</si>
  <si>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</si>
  <si>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</si>
  <si>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</si>
  <si>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</si>
  <si>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</si>
  <si>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</si>
  <si>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</si>
  <si>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</si>
  <si>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</si>
  <si>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</si>
  <si>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</si>
  <si>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</si>
  <si>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</si>
  <si>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</si>
  <si>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</si>
  <si>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</si>
  <si>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</si>
  <si>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</si>
  <si>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</si>
  <si>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</si>
  <si>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</si>
  <si>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</si>
  <si>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</si>
  <si>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</si>
  <si>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</si>
  <si>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</si>
  <si>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</si>
  <si>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</si>
  <si>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</si>
  <si>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</si>
  <si>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</si>
  <si>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</si>
  <si>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</si>
  <si>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</si>
  <si>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</si>
  <si>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</si>
  <si>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</si>
  <si>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</si>
  <si>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</si>
  <si>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</si>
  <si>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</si>
  <si>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</si>
  <si>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</si>
  <si>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</si>
  <si>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</si>
  <si>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</si>
  <si>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</si>
  <si>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</si>
  <si>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</si>
  <si>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</si>
  <si>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</si>
  <si>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</si>
  <si>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</si>
  <si>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</si>
  <si>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</si>
  <si>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</si>
  <si>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</si>
  <si>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</si>
  <si>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</si>
  <si>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</si>
  <si>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</si>
  <si>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</si>
  <si>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</si>
  <si>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</si>
  <si>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</si>
  <si>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</si>
  <si>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</si>
  <si>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</si>
  <si>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</si>
  <si>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</si>
  <si>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</si>
  <si>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</si>
  <si>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</si>
  <si>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</si>
  <si>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</si>
  <si>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</si>
  <si>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</si>
  <si>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</si>
  <si>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</si>
  <si>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</si>
  <si>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</si>
  <si>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</si>
  <si>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</si>
  <si>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</si>
  <si>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</si>
  <si>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</si>
  <si>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</si>
  <si>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</si>
  <si>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</si>
  <si>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</si>
  <si>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</si>
  <si>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</si>
  <si>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</si>
  <si>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</si>
  <si>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</si>
  <si>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</si>
  <si>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</si>
  <si>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</si>
  <si>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</si>
  <si>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</si>
  <si>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</si>
  <si>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</si>
  <si>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</si>
  <si>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</si>
  <si>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</si>
  <si>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</si>
  <si>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</si>
  <si>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</si>
  <si>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</si>
  <si>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</si>
  <si>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</si>
  <si>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</si>
  <si>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</si>
  <si>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</si>
  <si>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</si>
  <si>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</si>
  <si>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</si>
  <si>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</si>
  <si>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</si>
  <si>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</si>
  <si>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</si>
  <si>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</si>
  <si>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</si>
  <si>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</si>
  <si>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</si>
  <si>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</si>
  <si>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</si>
  <si>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</si>
  <si>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</si>
  <si>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</si>
  <si>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</si>
  <si>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</si>
  <si>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</si>
  <si>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</si>
  <si>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</si>
  <si>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</si>
  <si>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</si>
  <si>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</si>
  <si>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</si>
  <si>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</si>
  <si>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</si>
  <si>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</si>
  <si>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</si>
  <si>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</si>
  <si>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</si>
  <si>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</si>
  <si>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</si>
  <si>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</si>
  <si>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</si>
  <si>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</si>
  <si>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</si>
  <si>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</si>
  <si>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</si>
  <si>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</si>
  <si>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</si>
  <si>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</si>
  <si>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</si>
  <si>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</si>
  <si>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</si>
  <si>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</si>
  <si>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</si>
  <si>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</si>
  <si>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</si>
  <si>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</si>
  <si>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</si>
  <si>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</si>
  <si>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</si>
  <si>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</si>
  <si>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</si>
  <si>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</si>
  <si>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</si>
  <si>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</si>
  <si>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</si>
  <si>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</si>
  <si>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</si>
  <si>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</si>
  <si>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</si>
  <si>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</si>
  <si>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</si>
  <si>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</si>
  <si>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</si>
  <si>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</si>
  <si>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</si>
  <si>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</si>
  <si>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</si>
  <si>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</si>
  <si>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</si>
  <si>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</si>
  <si>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</si>
  <si>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</si>
  <si>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</si>
  <si>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</si>
  <si>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</si>
  <si>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</si>
  <si>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</si>
  <si>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</si>
  <si>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</si>
  <si>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</si>
  <si>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</si>
  <si>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</si>
  <si>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</si>
  <si>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</si>
  <si>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</si>
  <si>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</si>
  <si>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</si>
  <si>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</si>
  <si>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</si>
  <si>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</si>
  <si>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</si>
  <si>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</si>
  <si>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</si>
  <si>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</si>
  <si>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</si>
  <si>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</si>
  <si>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</si>
  <si>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</si>
  <si>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</si>
  <si>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</si>
  <si>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</si>
  <si>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</si>
  <si>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</si>
  <si>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</si>
  <si>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</si>
  <si>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</si>
  <si>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</si>
  <si>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</si>
  <si>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</si>
  <si>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</si>
  <si>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</si>
  <si>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</si>
  <si>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</si>
  <si>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</si>
  <si>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</si>
  <si>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</si>
  <si>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</si>
  <si>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</si>
  <si>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</si>
  <si>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</si>
  <si>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</si>
  <si>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</si>
  <si>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</si>
  <si>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</si>
  <si>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</si>
  <si>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</si>
  <si>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</si>
  <si>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</si>
  <si>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</si>
  <si>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</si>
  <si>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</si>
  <si>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</si>
  <si>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</si>
  <si>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</si>
  <si>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</si>
  <si>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</si>
  <si>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</si>
  <si>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</si>
  <si>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</si>
  <si>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</si>
  <si>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</si>
  <si>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</si>
  <si>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</si>
  <si>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</si>
  <si>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</si>
  <si>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</si>
  <si>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</si>
  <si>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</si>
  <si>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</si>
  <si>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</si>
  <si>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</si>
  <si>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</si>
  <si>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</si>
  <si>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</si>
  <si>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</si>
  <si>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</si>
  <si>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</si>
  <si>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</si>
  <si>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</si>
  <si>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</si>
  <si>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</si>
  <si>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</si>
  <si>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</si>
  <si>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</si>
  <si>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</si>
  <si>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</si>
  <si>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</si>
  <si>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</si>
  <si>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</si>
  <si>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</si>
  <si>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</si>
  <si>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</si>
  <si>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</si>
  <si>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</si>
  <si>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</si>
  <si>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</si>
  <si>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</si>
  <si>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</si>
  <si>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</si>
  <si>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</si>
  <si>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</si>
  <si>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</si>
  <si>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</si>
  <si>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</si>
  <si>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</si>
  <si>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</si>
  <si>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</si>
  <si>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</si>
  <si>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</si>
  <si>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</si>
  <si>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</si>
  <si>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</si>
  <si>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</si>
  <si>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</si>
  <si>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</si>
  <si>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</si>
  <si>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</si>
  <si>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</si>
  <si>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</si>
  <si>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</si>
  <si>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</si>
  <si>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</si>
  <si>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</si>
  <si>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</si>
  <si>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</si>
  <si>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</si>
  <si>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</si>
  <si>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</si>
  <si>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</si>
  <si>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</si>
  <si>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</si>
  <si>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</si>
  <si>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</si>
  <si>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</si>
  <si>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</si>
  <si>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</si>
  <si>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</si>
  <si>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</si>
  <si>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</si>
  <si>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</si>
  <si>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</si>
  <si>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</si>
  <si>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</si>
  <si>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</si>
  <si>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</si>
  <si>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</si>
  <si>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</si>
  <si>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</si>
  <si>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</si>
  <si>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</si>
  <si>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</si>
  <si>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</si>
  <si>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</si>
  <si>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</si>
  <si>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</si>
  <si>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</si>
  <si>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</si>
  <si>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</si>
  <si>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</si>
  <si>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</si>
  <si>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</si>
  <si>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</si>
  <si>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</si>
  <si>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</si>
  <si>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</si>
  <si>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</si>
  <si>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</si>
  <si>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</si>
  <si>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</si>
  <si>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</si>
  <si>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</si>
  <si>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</si>
  <si>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</si>
  <si>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</si>
  <si>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</si>
  <si>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</si>
  <si>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</si>
  <si>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</si>
  <si>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</si>
  <si>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</si>
  <si>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</si>
  <si>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</si>
  <si>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</si>
  <si>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</si>
  <si>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</si>
  <si>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</si>
  <si>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</si>
  <si>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</si>
  <si>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</si>
  <si>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</si>
  <si>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</si>
  <si>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</si>
  <si>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</si>
  <si>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</si>
  <si>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</si>
  <si>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</si>
  <si>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</si>
  <si>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</si>
  <si>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</si>
  <si>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</si>
  <si>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</si>
  <si>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</si>
  <si>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</si>
  <si>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</si>
  <si>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</si>
  <si>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</si>
  <si>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</si>
  <si>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</si>
  <si>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</si>
  <si>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</si>
  <si>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</si>
  <si>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</si>
  <si>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</si>
  <si>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</si>
  <si>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</si>
  <si>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</si>
  <si>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</si>
  <si>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</si>
  <si>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</si>
  <si>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</si>
  <si>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</si>
  <si>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</si>
  <si>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</si>
  <si>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</si>
  <si>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</si>
  <si>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</si>
  <si>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</si>
  <si>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</si>
  <si>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</si>
  <si>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</si>
  <si>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</si>
  <si>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</si>
  <si>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</si>
  <si>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</si>
  <si>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</si>
  <si>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</si>
  <si>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</si>
  <si>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</si>
  <si>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</si>
  <si>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</si>
  <si>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</si>
  <si>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</si>
  <si>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</si>
  <si>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</si>
  <si>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</si>
  <si>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</si>
  <si>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</si>
  <si>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</si>
  <si>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</si>
  <si>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</si>
  <si>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</si>
  <si>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</si>
  <si>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</si>
  <si>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</si>
  <si>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</si>
  <si>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</si>
  <si>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</si>
  <si>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</si>
  <si>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</si>
  <si>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</si>
  <si>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</si>
  <si>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</si>
  <si>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</si>
  <si>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</si>
  <si>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</si>
  <si>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</si>
  <si>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</si>
  <si>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</si>
  <si>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</si>
  <si>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</si>
  <si>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</si>
  <si>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</si>
  <si>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</si>
  <si>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</si>
  <si>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</si>
  <si>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</si>
  <si>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</si>
  <si>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</si>
  <si>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</si>
  <si>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</si>
  <si>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</si>
  <si>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</si>
  <si>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</si>
  <si>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</si>
  <si>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</si>
  <si>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</si>
  <si>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</si>
  <si>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</si>
  <si>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</si>
  <si>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</si>
  <si>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</si>
  <si>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</si>
  <si>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</si>
  <si>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</si>
  <si>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</si>
  <si>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</si>
  <si>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</si>
  <si>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</si>
  <si>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</si>
  <si>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</si>
  <si>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</si>
  <si>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</si>
  <si>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</si>
  <si>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</si>
  <si>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</si>
  <si>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</si>
  <si>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</si>
  <si>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</si>
  <si>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</si>
  <si>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</si>
  <si>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</si>
  <si>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</si>
  <si>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</si>
  <si>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</si>
  <si>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</si>
  <si>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</si>
  <si>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</si>
  <si>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</si>
  <si>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</si>
  <si>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</si>
  <si>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</si>
  <si>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</si>
  <si>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</si>
  <si>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</si>
  <si>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</si>
  <si>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</si>
  <si>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</si>
  <si>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</si>
  <si>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</si>
  <si>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</si>
  <si>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</si>
  <si>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</si>
  <si>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</si>
  <si>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</si>
  <si>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</si>
  <si>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</si>
  <si>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</si>
  <si>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</si>
  <si>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</si>
  <si>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</si>
  <si>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</si>
  <si>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</si>
  <si>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</si>
  <si>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</si>
  <si>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</si>
  <si>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</si>
  <si>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</si>
  <si>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</si>
  <si>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</si>
  <si>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</si>
  <si>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</si>
  <si>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</si>
  <si>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</si>
  <si>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</si>
  <si>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</si>
  <si>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</si>
  <si>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</si>
  <si>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</si>
  <si>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</si>
  <si>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</si>
  <si>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</si>
  <si>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</si>
  <si>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</si>
  <si>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</si>
  <si>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</si>
  <si>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</si>
  <si>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</si>
  <si>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</si>
  <si>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</si>
  <si>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</si>
  <si>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</si>
  <si>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</si>
  <si>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</si>
  <si>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</si>
  <si>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</si>
  <si>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</si>
  <si>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</si>
  <si>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</si>
  <si>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</si>
  <si>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</si>
  <si>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</si>
  <si>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</si>
  <si>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</si>
  <si>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</si>
  <si>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</si>
  <si>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</si>
  <si>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</si>
  <si>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</si>
  <si>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</si>
  <si>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</si>
  <si>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</si>
  <si>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</si>
  <si>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</si>
  <si>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</si>
  <si>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</si>
  <si>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</si>
  <si>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</si>
  <si>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</si>
  <si>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</si>
  <si>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</si>
  <si>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</si>
  <si>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</si>
  <si>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</si>
  <si>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</si>
  <si>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</si>
  <si>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</si>
  <si>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</si>
  <si>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</si>
  <si>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</si>
  <si>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</si>
  <si>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</si>
  <si>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</si>
  <si>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</si>
  <si>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</si>
  <si>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</si>
  <si>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</si>
  <si>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</si>
  <si>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</si>
  <si>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</si>
  <si>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</si>
  <si>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</si>
  <si>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</si>
  <si>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</si>
  <si>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</si>
  <si>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</si>
  <si>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</si>
  <si>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</si>
  <si>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</si>
  <si>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</si>
  <si>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</si>
  <si>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</si>
  <si>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</si>
  <si>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</si>
  <si>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</si>
  <si>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</si>
  <si>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</si>
  <si>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</si>
  <si>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</si>
  <si>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</si>
  <si>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</si>
  <si>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</si>
  <si>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</si>
  <si>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</si>
  <si>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</si>
  <si>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</si>
  <si>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</si>
  <si>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</si>
  <si>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</si>
  <si>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</si>
  <si>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</si>
  <si>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</si>
  <si>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</si>
  <si>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</si>
  <si>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</si>
  <si>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</si>
  <si>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</si>
  <si>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</si>
  <si>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</si>
  <si>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</si>
  <si>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</si>
  <si>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</si>
  <si>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</si>
  <si>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</si>
  <si>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</si>
  <si>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</si>
  <si>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</si>
  <si>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</si>
  <si>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</si>
  <si>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</si>
  <si>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</si>
  <si>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</si>
  <si>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</si>
  <si>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</si>
  <si>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</si>
  <si>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</si>
  <si>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</si>
  <si>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</si>
  <si>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</si>
  <si>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</si>
  <si>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</si>
  <si>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</si>
  <si>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</si>
  <si>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</si>
  <si>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</si>
  <si>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</si>
  <si>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</si>
  <si>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</si>
  <si>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</si>
  <si>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</si>
  <si>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</si>
  <si>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</si>
  <si>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</si>
  <si>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</si>
  <si>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</si>
  <si>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</si>
  <si>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</si>
  <si>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</si>
  <si>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</si>
  <si>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</si>
  <si>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</si>
  <si>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</si>
  <si>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</si>
  <si>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</si>
  <si>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</si>
  <si>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</si>
  <si>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</si>
  <si>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</si>
  <si>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</si>
  <si>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</si>
  <si>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</si>
  <si>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</si>
  <si>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</si>
  <si>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</si>
  <si>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</si>
  <si>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</si>
  <si>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</si>
  <si>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</si>
  <si>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</si>
  <si>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</si>
  <si>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</si>
  <si>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</si>
  <si>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</si>
  <si>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</si>
  <si>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</si>
  <si>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</si>
  <si>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</si>
  <si>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</si>
  <si>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</si>
  <si>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</si>
  <si>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</si>
  <si>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</si>
  <si>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</si>
  <si>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</si>
  <si>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</si>
  <si>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</si>
  <si>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</si>
  <si>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</si>
  <si>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</si>
  <si>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</si>
  <si>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</si>
  <si>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</si>
  <si>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</si>
  <si>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</si>
  <si>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</si>
  <si>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</si>
  <si>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</si>
  <si>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</si>
  <si>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</si>
  <si>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</si>
  <si>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</si>
  <si>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</si>
  <si>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</si>
  <si>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</si>
  <si>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</si>
  <si>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</si>
  <si>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</si>
  <si>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</si>
  <si>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</si>
  <si>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</si>
  <si>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</si>
  <si>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</si>
  <si>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</si>
  <si>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</si>
  <si>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</si>
  <si>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</si>
  <si>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</si>
  <si>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</si>
  <si>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</si>
  <si>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</si>
  <si>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</si>
  <si>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</si>
  <si>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</si>
  <si>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</si>
  <si>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</si>
  <si>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</si>
  <si>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</si>
  <si>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</si>
  <si>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</si>
  <si>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</si>
  <si>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</si>
  <si>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</si>
  <si>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</si>
  <si>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</si>
  <si>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</si>
  <si>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</si>
  <si>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</si>
  <si>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</si>
  <si>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</si>
  <si>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</si>
  <si>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</si>
  <si>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</si>
  <si>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</si>
  <si>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</si>
  <si>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</si>
  <si>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</si>
  <si>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</si>
  <si>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</si>
  <si>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</si>
  <si>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</si>
  <si>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</si>
  <si>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</si>
  <si>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</si>
  <si>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</si>
  <si>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</si>
  <si>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</si>
  <si>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</si>
  <si>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</si>
  <si>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</si>
  <si>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</si>
  <si>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</si>
  <si>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</si>
  <si>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</si>
  <si>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</si>
  <si>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</si>
  <si>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</si>
  <si>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</si>
  <si>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</si>
  <si>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</si>
  <si>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</si>
  <si>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</si>
  <si>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</si>
  <si>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</si>
  <si>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</si>
  <si>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</si>
  <si>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</si>
  <si>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</si>
  <si>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</si>
  <si>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</si>
  <si>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</si>
  <si>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</si>
  <si>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</si>
  <si>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</si>
  <si>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</si>
  <si>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</si>
  <si>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</si>
  <si>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</si>
  <si>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</si>
  <si>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</si>
  <si>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</si>
  <si>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</si>
  <si>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</si>
  <si>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</si>
  <si>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</si>
  <si>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</si>
  <si>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</si>
  <si>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</si>
  <si>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</si>
  <si>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</si>
  <si>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</si>
  <si>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</si>
  <si>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</si>
  <si>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</si>
  <si>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</si>
  <si>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</si>
  <si>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</si>
  <si>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</si>
  <si>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</si>
  <si>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</si>
  <si>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</si>
  <si>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</si>
  <si>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</si>
  <si>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</si>
  <si>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</si>
  <si>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</si>
  <si>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</si>
  <si>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</si>
  <si>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</si>
  <si>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</si>
  <si>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</si>
  <si>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</si>
  <si>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</si>
  <si>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</si>
  <si>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</si>
  <si>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</si>
  <si>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</si>
  <si>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</si>
  <si>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</si>
  <si>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</si>
  <si>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</si>
  <si>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</si>
  <si>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</si>
  <si>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</si>
  <si>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</si>
  <si>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</si>
  <si>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</si>
  <si>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</si>
  <si>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</si>
  <si>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</si>
  <si>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</si>
  <si>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</si>
  <si>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</si>
  <si>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</si>
  <si>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</si>
  <si>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</si>
  <si>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</si>
  <si>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</si>
  <si>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</si>
  <si>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</si>
  <si>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</si>
  <si>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</si>
  <si>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</si>
  <si>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</si>
  <si>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</si>
  <si>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</si>
  <si>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</si>
  <si>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</si>
  <si>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</si>
  <si>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</si>
  <si>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</si>
  <si>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</si>
  <si>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</si>
  <si>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</si>
  <si>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</si>
  <si>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</si>
  <si>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</si>
  <si>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</si>
  <si>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</si>
  <si>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</si>
  <si>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</si>
  <si>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</si>
  <si>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</si>
  <si>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</si>
  <si>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</si>
  <si>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</si>
  <si>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</si>
  <si>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</si>
  <si>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</si>
  <si>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</si>
  <si>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</si>
  <si>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</si>
  <si>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</si>
  <si>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</si>
  <si>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</si>
  <si>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</si>
  <si>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</si>
  <si>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</si>
  <si>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</si>
  <si>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</si>
  <si>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</si>
  <si>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</si>
  <si>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</si>
  <si>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</si>
  <si>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</si>
  <si>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</si>
  <si>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</si>
  <si>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</si>
  <si>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</si>
  <si>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</si>
  <si>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</si>
  <si>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</si>
  <si>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</si>
  <si>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</si>
  <si>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</si>
  <si>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</si>
  <si>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</si>
  <si>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</si>
  <si>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</si>
  <si>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</si>
  <si>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</si>
  <si>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</si>
  <si>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</si>
  <si>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</si>
  <si>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</si>
  <si>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</si>
  <si>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</si>
  <si>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</si>
  <si>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</si>
  <si>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</si>
  <si>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</si>
  <si>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</si>
  <si>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</si>
  <si>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</si>
  <si>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</si>
  <si>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</si>
  <si>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</si>
  <si>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</si>
  <si>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</si>
  <si>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</si>
  <si>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</si>
  <si>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</si>
  <si>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</si>
  <si>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</si>
  <si>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</si>
  <si>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</si>
  <si>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</si>
  <si>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</si>
  <si>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</si>
  <si>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</si>
  <si>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</si>
  <si>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</si>
  <si>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</si>
  <si>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</si>
  <si>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</si>
  <si>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</si>
  <si>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</si>
  <si>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</si>
  <si>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</si>
  <si>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</si>
  <si>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</si>
  <si>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</si>
  <si>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</si>
  <si>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</si>
  <si>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</si>
  <si>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</si>
  <si>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</si>
  <si>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</si>
  <si>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</si>
  <si>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</si>
  <si>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</si>
  <si>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</si>
  <si>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</si>
  <si>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</si>
  <si>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</si>
  <si>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</si>
  <si>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</si>
  <si>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</si>
  <si>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</si>
  <si>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</si>
  <si>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</si>
  <si>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</si>
  <si>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</si>
  <si>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</si>
  <si>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</si>
  <si>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</si>
  <si>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</si>
  <si>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</si>
  <si>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</si>
  <si>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</si>
  <si>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</si>
  <si>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</si>
  <si>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</si>
  <si>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</si>
  <si>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</si>
  <si>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</si>
  <si>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</si>
  <si>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</si>
  <si>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</si>
  <si>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</si>
  <si>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</si>
  <si>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</si>
  <si>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</si>
  <si>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</si>
  <si>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</si>
  <si>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</si>
  <si>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</si>
  <si>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</si>
  <si>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</si>
  <si>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</si>
  <si>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</si>
  <si>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</si>
  <si>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</si>
  <si>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</si>
  <si>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</si>
  <si>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</si>
  <si>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</si>
  <si>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</si>
  <si>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</si>
  <si>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</si>
  <si>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</si>
  <si>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</si>
  <si>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</si>
  <si>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</si>
  <si>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</si>
  <si>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</si>
  <si>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</si>
  <si>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</si>
  <si>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</si>
  <si>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</si>
  <si>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</si>
  <si>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</si>
  <si>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</si>
  <si>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</si>
  <si>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</si>
  <si>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</si>
  <si>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</si>
  <si>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</si>
  <si>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</si>
  <si>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</si>
  <si>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</si>
  <si>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</si>
  <si>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</si>
  <si>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</si>
  <si>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</si>
  <si>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</si>
  <si>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</si>
  <si>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</si>
  <si>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</si>
  <si>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</si>
  <si>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</si>
  <si>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</si>
  <si>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</si>
  <si>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</si>
  <si>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</si>
  <si>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</si>
  <si>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</si>
  <si>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</si>
  <si>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</si>
  <si>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</si>
  <si>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</si>
  <si>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</si>
  <si>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</si>
  <si>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</si>
  <si>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</si>
  <si>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</si>
  <si>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</si>
  <si>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</si>
  <si>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</si>
  <si>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</si>
  <si>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</si>
  <si>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</si>
  <si>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</si>
  <si>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</si>
  <si>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</si>
  <si>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</si>
  <si>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</si>
  <si>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</si>
  <si>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</si>
  <si>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</si>
  <si>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</si>
  <si>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</si>
  <si>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</si>
  <si>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</si>
  <si>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</si>
  <si>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</si>
  <si>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</si>
  <si>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</si>
  <si>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</si>
  <si>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</si>
  <si>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</si>
  <si>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</si>
  <si>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</si>
  <si>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</si>
  <si>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</si>
  <si>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</si>
  <si>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</si>
  <si>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</si>
  <si>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</si>
  <si>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</si>
  <si>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</si>
  <si>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</si>
  <si>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</si>
  <si>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</si>
  <si>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</si>
  <si>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</si>
  <si>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</si>
  <si>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</si>
  <si>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</si>
  <si>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</si>
  <si>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</si>
  <si>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</si>
  <si>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</si>
  <si>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</si>
  <si>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</si>
  <si>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</si>
  <si>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</si>
  <si>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</si>
  <si>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</si>
  <si>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</si>
  <si>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</si>
  <si>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</si>
  <si>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</si>
  <si>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</si>
  <si>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</si>
  <si>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</si>
  <si>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</si>
  <si>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</si>
  <si>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</si>
  <si>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</si>
  <si>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</si>
  <si>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</si>
  <si>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</si>
  <si>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</si>
  <si>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</si>
  <si>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</si>
  <si>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</si>
  <si>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</si>
  <si>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</si>
  <si>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</si>
  <si>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</si>
  <si>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</si>
  <si>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</si>
  <si>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</si>
  <si>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</si>
  <si>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</si>
  <si>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</si>
  <si>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</si>
  <si>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</si>
  <si>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</si>
  <si>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</si>
  <si>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</si>
  <si>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</si>
  <si>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</si>
  <si>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</si>
  <si>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</si>
  <si>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</si>
  <si>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</si>
  <si>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</si>
  <si>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</si>
  <si>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</si>
  <si>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</si>
  <si>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</si>
  <si>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</si>
  <si>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</si>
  <si>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</si>
  <si>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</si>
  <si>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</si>
  <si>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</si>
  <si>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</si>
  <si>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</si>
  <si>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</si>
  <si>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</si>
  <si>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</si>
  <si>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</si>
  <si>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</si>
  <si>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</si>
  <si>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</si>
  <si>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</si>
  <si>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</si>
  <si>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</si>
  <si>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</si>
  <si>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</si>
  <si>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</si>
  <si>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</si>
  <si>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</si>
  <si>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</si>
  <si>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</si>
  <si>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</si>
  <si>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</si>
  <si>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</si>
  <si>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</si>
  <si>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</si>
  <si>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</si>
  <si>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</si>
  <si>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</si>
  <si>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</si>
  <si>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</si>
  <si>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</si>
  <si>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</si>
  <si>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</si>
  <si>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</si>
  <si>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</si>
  <si>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</si>
  <si>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</si>
  <si>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</si>
  <si>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</si>
  <si>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</si>
  <si>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</si>
  <si>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</si>
  <si>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</si>
  <si>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</si>
  <si>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</si>
  <si>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</si>
  <si>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</si>
  <si>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</si>
  <si>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</si>
  <si>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</si>
  <si>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</si>
  <si>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</si>
  <si>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</si>
  <si>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</si>
  <si>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</si>
  <si>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</si>
  <si>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</si>
  <si>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</si>
  <si>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</si>
  <si>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</si>
  <si>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</si>
  <si>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</si>
  <si>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</si>
  <si>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</si>
  <si>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</si>
  <si>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</si>
  <si>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</si>
  <si>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</si>
  <si>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</si>
  <si>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</si>
  <si>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</si>
  <si>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</si>
  <si>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</si>
  <si>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</si>
  <si>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</si>
  <si>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</si>
  <si>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</si>
  <si>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</si>
  <si>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</si>
  <si>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</si>
  <si>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</si>
  <si>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</si>
  <si>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</si>
  <si>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</si>
  <si>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</si>
  <si>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</si>
  <si>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</si>
  <si>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</si>
  <si>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</si>
  <si>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</si>
  <si>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</si>
  <si>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</si>
  <si>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</si>
  <si>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</si>
  <si>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</si>
  <si>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</si>
  <si>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</si>
  <si>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</si>
  <si>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</si>
  <si>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</si>
  <si>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</si>
  <si>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</si>
  <si>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</si>
  <si>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</si>
  <si>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</si>
  <si>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</si>
  <si>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</si>
  <si>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</si>
  <si>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</si>
  <si>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</si>
  <si>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</si>
  <si>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</si>
  <si>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</si>
  <si>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</si>
  <si>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</si>
  <si>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</si>
  <si>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</si>
  <si>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</si>
  <si>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</si>
  <si>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</si>
  <si>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</si>
  <si>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</si>
  <si>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</si>
  <si>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</si>
  <si>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</si>
  <si>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</si>
  <si>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</si>
  <si>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</si>
  <si>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</si>
  <si>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</si>
  <si>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</si>
  <si>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</si>
  <si>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</si>
  <si>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</si>
  <si>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</si>
  <si>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</si>
  <si>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</si>
  <si>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</si>
  <si>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</si>
  <si>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</si>
  <si>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</si>
  <si>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</si>
  <si>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</si>
  <si>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</si>
  <si>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</si>
  <si>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</si>
  <si>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</si>
  <si>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</si>
  <si>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</si>
  <si>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</si>
  <si>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</si>
  <si>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</si>
  <si>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</si>
  <si>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</si>
  <si>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</si>
  <si>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</si>
  <si>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</si>
  <si>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</si>
  <si>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</si>
  <si>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</si>
  <si>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</si>
  <si>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</si>
  <si>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</si>
  <si>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</si>
  <si>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</si>
  <si>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</si>
  <si>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</si>
  <si>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</si>
  <si>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</si>
  <si>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</si>
  <si>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</si>
  <si>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</si>
  <si>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</si>
  <si>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</si>
  <si>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</si>
  <si>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</si>
  <si>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</si>
  <si>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</si>
  <si>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</si>
  <si>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</si>
  <si>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</si>
  <si>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</si>
  <si>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</si>
  <si>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</si>
  <si>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</si>
  <si>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</si>
  <si>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</si>
  <si>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</si>
  <si>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</si>
  <si>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</si>
  <si>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</si>
  <si>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</si>
  <si>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</si>
  <si>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</si>
  <si>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</si>
  <si>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</si>
  <si>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</si>
  <si>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</si>
  <si>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</si>
  <si>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</si>
  <si>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</si>
  <si>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</si>
  <si>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</si>
  <si>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</si>
  <si>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</si>
  <si>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</si>
  <si>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</si>
  <si>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</si>
  <si>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</si>
  <si>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</si>
  <si>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</si>
  <si>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</si>
  <si>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</si>
  <si>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</si>
  <si>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</si>
  <si>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</si>
  <si>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</si>
  <si>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</si>
  <si>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</si>
  <si>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</si>
  <si>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</si>
  <si>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</si>
  <si>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</si>
  <si>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</si>
  <si>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</si>
  <si>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</si>
  <si>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</si>
  <si>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</si>
  <si>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</si>
  <si>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</si>
  <si>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</si>
  <si>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</si>
  <si>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</si>
  <si>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</si>
  <si>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</si>
  <si>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</si>
  <si>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</si>
  <si>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</si>
  <si>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</si>
  <si>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</si>
  <si>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</si>
  <si>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</si>
  <si>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</si>
  <si>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</si>
  <si>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</si>
  <si>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</si>
  <si>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</si>
  <si>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</si>
  <si>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</si>
  <si>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</si>
  <si>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</si>
  <si>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</si>
  <si>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</si>
  <si>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</si>
  <si>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</si>
  <si>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</si>
  <si>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</si>
  <si>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</si>
  <si>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</si>
  <si>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</si>
  <si>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</si>
  <si>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</si>
  <si>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</si>
  <si>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</si>
  <si>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</si>
  <si>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</si>
  <si>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</si>
  <si>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</si>
  <si>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</si>
  <si>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</si>
  <si>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</si>
  <si>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</si>
  <si>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</si>
  <si>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</si>
  <si>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</si>
  <si>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</si>
  <si>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</si>
  <si>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</si>
  <si>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</si>
  <si>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</si>
  <si>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</si>
  <si>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</si>
  <si>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</si>
  <si>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</si>
  <si>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</si>
  <si>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</si>
  <si>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</si>
  <si>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</si>
  <si>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</si>
  <si>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</si>
  <si>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</si>
  <si>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</si>
  <si>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</si>
  <si>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</si>
  <si>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</si>
  <si>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</si>
  <si>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</si>
  <si>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</si>
  <si>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</si>
  <si>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</si>
  <si>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</si>
  <si>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</si>
  <si>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</si>
  <si>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</si>
  <si>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</si>
  <si>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</si>
  <si>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</si>
  <si>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</si>
  <si>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</si>
  <si>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</si>
  <si>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</si>
  <si>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</si>
  <si>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</si>
  <si>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</si>
  <si>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</si>
  <si>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</si>
  <si>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</si>
  <si>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</si>
  <si>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</si>
  <si>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</si>
  <si>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</si>
  <si>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</si>
  <si>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</si>
  <si>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</si>
  <si>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</si>
  <si>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</si>
  <si>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</si>
  <si>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</si>
  <si>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</si>
  <si>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</si>
  <si>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</si>
  <si>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</si>
  <si>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</si>
  <si>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</si>
  <si>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</si>
  <si>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</si>
  <si>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</si>
  <si>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</si>
  <si>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</si>
  <si>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</si>
  <si>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</si>
  <si>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</si>
  <si>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</si>
  <si>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</si>
  <si>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</si>
  <si>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</si>
  <si>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</si>
  <si>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</si>
  <si>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</si>
  <si>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</si>
  <si>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</si>
  <si>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</si>
  <si>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</si>
  <si>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</si>
  <si>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</si>
  <si>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</si>
  <si>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</si>
  <si>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</si>
  <si>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</si>
  <si>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</si>
  <si>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</si>
  <si>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</si>
  <si>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</si>
  <si>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</si>
  <si>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</si>
  <si>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</si>
  <si>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</si>
  <si>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</si>
  <si>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</si>
  <si>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</si>
  <si>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</si>
  <si>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</si>
  <si>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</si>
  <si>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</si>
  <si>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</si>
  <si>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</si>
  <si>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</si>
  <si>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</si>
  <si>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</si>
  <si>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</si>
  <si>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</si>
  <si>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</si>
  <si>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</si>
  <si>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</si>
  <si>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</si>
  <si>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</si>
  <si>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</si>
  <si>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</si>
  <si>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</si>
  <si>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</si>
  <si>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</si>
  <si>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</si>
  <si>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</si>
  <si>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</si>
  <si>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</si>
  <si>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</si>
  <si>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</si>
  <si>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</si>
  <si>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</si>
  <si>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</si>
  <si>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</si>
  <si>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</si>
  <si>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</si>
  <si>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</si>
  <si>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</si>
  <si>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</si>
  <si>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</si>
  <si>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</si>
  <si>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</si>
  <si>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</si>
  <si>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</si>
  <si>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</si>
  <si>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</si>
  <si>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</si>
  <si>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</si>
  <si>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</si>
  <si>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</si>
  <si>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</si>
  <si>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</si>
  <si>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</si>
  <si>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</si>
  <si>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</si>
  <si>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</si>
  <si>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</si>
  <si>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</si>
  <si>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</si>
  <si>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</si>
  <si>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</si>
  <si>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</si>
  <si>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</si>
  <si>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</si>
  <si>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</si>
  <si>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</si>
  <si>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</si>
  <si>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</si>
  <si>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</si>
  <si>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</si>
  <si>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</si>
  <si>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</si>
  <si>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</si>
  <si>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</si>
  <si>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</si>
  <si>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</si>
  <si>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</si>
  <si>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</si>
  <si>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</si>
  <si>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</si>
  <si>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</si>
  <si>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</si>
  <si>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</si>
  <si>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</si>
  <si>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</si>
  <si>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</si>
  <si>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</si>
  <si>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</si>
  <si>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</si>
  <si>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</si>
  <si>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</si>
  <si>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</si>
  <si>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</si>
  <si>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</si>
  <si>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</si>
  <si>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</si>
  <si>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</si>
  <si>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</si>
  <si>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</si>
  <si>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</si>
  <si>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</si>
  <si>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</si>
  <si>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</si>
  <si>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</si>
  <si>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</si>
  <si>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</si>
  <si>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</si>
  <si>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</si>
  <si>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</si>
  <si>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</si>
  <si>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</si>
  <si>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</si>
  <si>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</si>
  <si>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</si>
  <si>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</si>
  <si>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</si>
  <si>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</si>
  <si>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</si>
  <si>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</si>
  <si>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</si>
  <si>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</si>
  <si>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</si>
  <si>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</si>
  <si>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</si>
  <si>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</si>
  <si>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</si>
  <si>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</si>
  <si>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</si>
  <si>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</si>
  <si>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</si>
  <si>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</si>
  <si>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</si>
  <si>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</si>
  <si>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</si>
  <si>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</si>
  <si>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</si>
  <si>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</si>
  <si>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</si>
  <si>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</si>
  <si>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</si>
  <si>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</si>
  <si>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</si>
  <si>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</si>
  <si>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</si>
  <si>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</si>
  <si>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</si>
  <si>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</si>
  <si>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</si>
  <si>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</si>
  <si>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</si>
  <si>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</si>
  <si>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</si>
  <si>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</si>
  <si>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</si>
  <si>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</si>
  <si>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</si>
  <si>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</si>
  <si>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</si>
  <si>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</si>
  <si>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</si>
  <si>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</si>
  <si>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</si>
  <si>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</si>
  <si>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</si>
  <si>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</si>
  <si>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</si>
  <si>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</si>
  <si>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</si>
  <si>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</si>
  <si>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</si>
  <si>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</si>
  <si>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</si>
  <si>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</si>
  <si>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</si>
  <si>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</si>
  <si>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</si>
  <si>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</si>
  <si>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</si>
  <si>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</si>
  <si>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</si>
  <si>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</si>
  <si>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</si>
  <si>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</si>
  <si>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</si>
  <si>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</si>
  <si>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</si>
  <si>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</si>
  <si>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</si>
  <si>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</si>
  <si>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</si>
  <si>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</si>
  <si>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</si>
  <si>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</si>
  <si>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</si>
  <si>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</si>
  <si>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</si>
  <si>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</si>
  <si>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</si>
  <si>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</si>
  <si>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</si>
  <si>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</si>
  <si>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</si>
  <si>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</si>
  <si>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</si>
  <si>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</si>
  <si>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</si>
  <si>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</si>
  <si>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</si>
  <si>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</si>
  <si>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</si>
  <si>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</si>
  <si>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</si>
  <si>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</si>
  <si>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</si>
  <si>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</si>
  <si>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</si>
  <si>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</si>
  <si>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</si>
  <si>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</si>
  <si>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</si>
  <si>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</si>
  <si>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</si>
  <si>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</si>
  <si>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</si>
  <si>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</si>
  <si>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</si>
  <si>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</si>
  <si>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</si>
  <si>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</si>
  <si>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</si>
  <si>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</si>
  <si>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</si>
  <si>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</si>
  <si>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</si>
  <si>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</si>
  <si>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</si>
  <si>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</si>
  <si>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</si>
  <si>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</si>
  <si>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</si>
  <si>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</si>
  <si>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</si>
  <si>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</si>
  <si>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</si>
  <si>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</si>
  <si>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</si>
  <si>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</si>
  <si>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</si>
  <si>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</si>
  <si>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</si>
  <si>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</si>
  <si>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</si>
  <si>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</si>
  <si>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</si>
  <si>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</si>
  <si>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</si>
  <si>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</si>
  <si>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</si>
  <si>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</si>
  <si>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</si>
  <si>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</si>
  <si>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</si>
  <si>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</si>
  <si>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</si>
  <si>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</si>
  <si>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</si>
  <si>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</si>
  <si>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</si>
  <si>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</si>
  <si>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</si>
  <si>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</si>
  <si>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</si>
  <si>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</si>
  <si>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</si>
  <si>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</si>
  <si>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</si>
  <si>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</si>
  <si>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</si>
  <si>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</si>
  <si>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</si>
  <si>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</si>
  <si>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</si>
  <si>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</si>
  <si>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</si>
  <si>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</si>
  <si>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</si>
  <si>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</si>
  <si>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</si>
  <si>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</si>
  <si>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</si>
  <si>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</si>
  <si>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</si>
  <si>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</si>
  <si>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</si>
  <si>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</si>
  <si>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</si>
  <si>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</si>
  <si>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</si>
  <si>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</si>
  <si>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</si>
  <si>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</si>
  <si>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</si>
  <si>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</si>
  <si>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</si>
  <si>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</si>
  <si>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</si>
  <si>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</si>
  <si>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</si>
  <si>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</si>
  <si>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</si>
  <si>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</si>
  <si>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</si>
  <si>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</si>
  <si>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</si>
  <si>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</si>
  <si>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</si>
  <si>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</si>
  <si>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</si>
  <si>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</si>
  <si>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</si>
  <si>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</si>
  <si>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</si>
  <si>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</si>
  <si>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</si>
  <si>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</si>
  <si>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</si>
  <si>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</si>
  <si>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</si>
  <si>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</si>
  <si>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</si>
  <si>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</si>
  <si>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</si>
  <si>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</si>
  <si>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</si>
  <si>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</si>
  <si>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</si>
  <si>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</si>
  <si>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</si>
  <si>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</si>
  <si>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</si>
  <si>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</si>
  <si>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</si>
  <si>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</si>
  <si>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</si>
  <si>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</si>
  <si>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</si>
  <si>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</si>
  <si>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</si>
  <si>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</si>
  <si>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</si>
  <si>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</si>
  <si>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</si>
  <si>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</si>
  <si>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</si>
  <si>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</si>
  <si>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</si>
  <si>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</si>
  <si>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</si>
  <si>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</si>
  <si>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</si>
  <si>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</si>
  <si>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</si>
  <si>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</si>
  <si>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</si>
  <si>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</si>
  <si>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</si>
  <si>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</si>
  <si>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</si>
  <si>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</si>
  <si>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</si>
  <si>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</si>
  <si>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</si>
  <si>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</si>
  <si>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</si>
  <si>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</si>
  <si>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</si>
  <si>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</si>
  <si>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</si>
  <si>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</si>
  <si>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</si>
  <si>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</si>
  <si>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</si>
  <si>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</si>
  <si>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</si>
  <si>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</si>
  <si>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</si>
  <si>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</si>
  <si>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</si>
  <si>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</si>
  <si>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</si>
  <si>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</si>
  <si>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</si>
  <si>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</si>
  <si>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</si>
  <si>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</si>
  <si>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</si>
  <si>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</si>
  <si>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</si>
  <si>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</si>
  <si>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</si>
  <si>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</si>
  <si>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</si>
  <si>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</si>
  <si>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</si>
  <si>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</si>
  <si>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</si>
  <si>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</si>
  <si>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</si>
  <si>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</si>
  <si>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</si>
  <si>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</si>
  <si>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</si>
  <si>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</si>
  <si>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</si>
  <si>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</si>
  <si>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</si>
  <si>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</si>
  <si>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</si>
  <si>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</si>
  <si>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</si>
  <si>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</si>
  <si>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</si>
  <si>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</si>
  <si>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</si>
  <si>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</si>
  <si>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</si>
  <si>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</si>
  <si>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</si>
  <si>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</si>
  <si>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</si>
  <si>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</si>
  <si>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</si>
  <si>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</si>
  <si>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</si>
  <si>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</si>
  <si>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</si>
  <si>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</si>
  <si>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</si>
  <si>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</si>
  <si>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</si>
  <si>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</si>
  <si>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</si>
  <si>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</si>
  <si>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</si>
  <si>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</si>
  <si>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</si>
  <si>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</si>
  <si>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</si>
  <si>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</si>
  <si>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</si>
  <si>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</si>
  <si>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</si>
  <si>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</si>
  <si>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</si>
  <si>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</si>
  <si>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</si>
  <si>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</si>
  <si>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</si>
  <si>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</si>
  <si>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</si>
  <si>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</si>
  <si>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</si>
  <si>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</si>
  <si>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</si>
  <si>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</si>
  <si>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</si>
  <si>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</si>
  <si>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</si>
  <si>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</si>
  <si>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</si>
  <si>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</si>
  <si>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</si>
  <si>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</si>
  <si>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</si>
  <si>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</si>
  <si>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</si>
  <si>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</si>
  <si>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</si>
  <si>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</si>
  <si>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</si>
  <si>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</si>
  <si>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</si>
  <si>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</si>
  <si>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</si>
  <si>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</si>
  <si>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</si>
  <si>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</si>
  <si>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</si>
  <si>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</si>
  <si>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</si>
  <si>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</si>
  <si>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</si>
  <si>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</si>
  <si>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</si>
  <si>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</si>
  <si>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</si>
  <si>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</si>
  <si>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</si>
  <si>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</si>
  <si>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</si>
  <si>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</si>
  <si>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</si>
  <si>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</si>
  <si>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</si>
  <si>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</si>
  <si>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</si>
  <si>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</si>
  <si>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</si>
  <si>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</si>
  <si>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</si>
  <si>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</si>
  <si>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</si>
  <si>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</si>
  <si>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</si>
  <si>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</si>
  <si>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</si>
  <si>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</si>
  <si>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</si>
  <si>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</si>
  <si>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</si>
  <si>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</si>
  <si>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</si>
  <si>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</si>
  <si>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</si>
  <si>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</si>
  <si>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</si>
  <si>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</si>
  <si>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</si>
  <si>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</si>
  <si>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</si>
  <si>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</si>
  <si>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</si>
  <si>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</si>
  <si>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</si>
  <si>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</si>
  <si>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</si>
  <si>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</si>
  <si>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</si>
  <si>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</si>
  <si>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</si>
  <si>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</si>
  <si>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</si>
  <si>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</si>
  <si>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</si>
  <si>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</si>
  <si>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</si>
  <si>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</si>
  <si>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</si>
  <si>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</si>
  <si>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</si>
  <si>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</si>
  <si>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</si>
  <si>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</si>
  <si>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</si>
  <si>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</si>
  <si>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</si>
  <si>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</si>
  <si>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</si>
  <si>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</si>
  <si>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</si>
  <si>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</si>
  <si>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</si>
  <si>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</si>
  <si>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</si>
  <si>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</si>
  <si>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</si>
  <si>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</si>
  <si>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</si>
  <si>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</si>
  <si>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</si>
  <si>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</si>
  <si>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</si>
  <si>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</si>
  <si>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</si>
  <si>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</si>
  <si>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</si>
  <si>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</si>
  <si>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</si>
  <si>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</si>
  <si>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</si>
  <si>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</si>
  <si>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</si>
  <si>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</si>
  <si>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</si>
  <si>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</si>
  <si>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</si>
  <si>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</si>
  <si>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</si>
  <si>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</si>
  <si>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</si>
  <si>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</si>
  <si>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</si>
  <si>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</si>
  <si>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</si>
  <si>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</si>
  <si>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</si>
  <si>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</si>
  <si>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</si>
  <si>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</si>
  <si>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</si>
  <si>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</si>
  <si>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</si>
  <si>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</si>
  <si>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</si>
  <si>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</si>
  <si>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</si>
  <si>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</si>
  <si>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</si>
  <si>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</si>
  <si>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</si>
  <si>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</si>
  <si>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</si>
  <si>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</si>
  <si>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</si>
  <si>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</si>
  <si>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</si>
  <si>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</si>
  <si>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</si>
  <si>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</si>
  <si>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</si>
  <si>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</si>
  <si>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</si>
  <si>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</si>
  <si>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</si>
  <si>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</si>
  <si>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</si>
  <si>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</si>
  <si>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</si>
  <si>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</si>
  <si>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</si>
  <si>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</si>
  <si>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</si>
  <si>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</si>
  <si>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</si>
  <si>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</si>
  <si>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</si>
  <si>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</si>
  <si>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</si>
  <si>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</si>
  <si>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</si>
  <si>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</si>
  <si>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</si>
  <si>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</si>
  <si>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</si>
  <si>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</si>
  <si>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</si>
  <si>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</si>
  <si>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</si>
  <si>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</si>
  <si>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</si>
  <si>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</si>
  <si>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</si>
  <si>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</si>
  <si>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</si>
  <si>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</si>
  <si>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</si>
  <si>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</si>
  <si>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</si>
  <si>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</si>
  <si>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</si>
  <si>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</si>
  <si>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</si>
  <si>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</si>
  <si>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</si>
  <si>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</si>
  <si>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</si>
  <si>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</si>
  <si>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</si>
  <si>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</si>
  <si>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</si>
  <si>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</si>
  <si>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</si>
  <si>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</si>
  <si>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</si>
  <si>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</si>
  <si>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</si>
  <si>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</si>
  <si>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</si>
  <si>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</si>
  <si>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</si>
  <si>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</si>
  <si>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</si>
  <si>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</si>
  <si>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</si>
  <si>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</si>
  <si>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</si>
  <si>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</si>
  <si>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</si>
  <si>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</si>
  <si>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</si>
  <si>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</si>
  <si>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</si>
  <si>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</si>
  <si>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</si>
  <si>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</si>
  <si>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</si>
  <si>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</si>
  <si>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</si>
  <si>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</si>
  <si>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</si>
  <si>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</si>
  <si>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</si>
  <si>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</si>
  <si>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</si>
  <si>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</si>
  <si>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</si>
  <si>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</si>
  <si>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</si>
  <si>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</si>
  <si>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</si>
  <si>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</si>
  <si>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</si>
  <si>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</si>
  <si>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</si>
  <si>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</si>
  <si>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</si>
  <si>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</si>
  <si>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</si>
  <si>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</si>
  <si>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</si>
  <si>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</si>
  <si>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</si>
  <si>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</si>
  <si>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</si>
  <si>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</si>
  <si>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</si>
  <si>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</si>
  <si>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</si>
  <si>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</si>
  <si>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</si>
  <si>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</si>
  <si>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</si>
  <si>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</si>
  <si>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</si>
  <si>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</si>
  <si>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</si>
  <si>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</si>
  <si>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</si>
  <si>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</si>
  <si>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</si>
  <si>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</si>
  <si>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</si>
  <si>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</si>
  <si>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</si>
  <si>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</si>
  <si>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</si>
  <si>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</si>
  <si>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</si>
  <si>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</si>
  <si>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</si>
  <si>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</si>
  <si>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</si>
  <si>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</si>
  <si>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</si>
  <si>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</si>
  <si>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</si>
  <si>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</si>
  <si>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</si>
  <si>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</si>
  <si>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</si>
  <si>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</si>
  <si>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</si>
  <si>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</si>
  <si>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</si>
  <si>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</si>
  <si>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</si>
  <si>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</si>
  <si>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</si>
  <si>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</si>
  <si>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</si>
  <si>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</si>
  <si>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</si>
  <si>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</si>
  <si>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</si>
  <si>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</si>
  <si>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</si>
  <si>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</si>
  <si>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</si>
  <si>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</si>
  <si>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</si>
  <si>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</si>
  <si>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</si>
  <si>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</si>
  <si>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</si>
  <si>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</si>
  <si>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</si>
  <si>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</si>
  <si>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</si>
  <si>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</si>
  <si>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</si>
  <si>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</si>
  <si>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</si>
  <si>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</si>
  <si>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</si>
  <si>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</si>
  <si>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</si>
  <si>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</si>
  <si>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</si>
  <si>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</si>
  <si>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</si>
  <si>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</si>
  <si>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</si>
  <si>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</si>
  <si>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</si>
  <si>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</si>
  <si>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</si>
  <si>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</si>
  <si>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</si>
  <si>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</si>
  <si>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</si>
  <si>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</si>
  <si>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</si>
  <si>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</si>
  <si>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</si>
  <si>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</si>
  <si>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</si>
  <si>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</si>
  <si>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</si>
  <si>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</si>
  <si>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</si>
  <si>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</si>
  <si>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</si>
  <si>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</si>
  <si>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</si>
  <si>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</si>
  <si>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</si>
  <si>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</si>
  <si>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</si>
  <si>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</si>
  <si>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</si>
  <si>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</si>
  <si>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</si>
  <si>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</si>
  <si>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</si>
  <si>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</si>
  <si>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</si>
  <si>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</si>
  <si>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</si>
  <si>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</si>
  <si>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</si>
  <si>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</si>
  <si>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</si>
  <si>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</si>
  <si>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</si>
  <si>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</si>
  <si>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</si>
  <si>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</si>
  <si>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</si>
  <si>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</si>
  <si>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</si>
  <si>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</si>
  <si>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</si>
  <si>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</si>
  <si>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</si>
  <si>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</si>
  <si>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</si>
  <si>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</si>
  <si>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</si>
  <si>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</si>
  <si>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</si>
  <si>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</si>
  <si>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</si>
  <si>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</si>
  <si>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</si>
  <si>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</si>
  <si>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</si>
  <si>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</si>
  <si>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</si>
  <si>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</si>
  <si>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</si>
  <si>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</si>
  <si>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</si>
  <si>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</si>
  <si>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</si>
  <si>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</si>
  <si>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</si>
  <si>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</si>
  <si>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</si>
  <si>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</si>
  <si>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</si>
  <si>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</si>
  <si>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</si>
  <si>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</si>
  <si>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</si>
  <si>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</si>
  <si>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</si>
  <si>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</si>
  <si>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</si>
  <si>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</si>
  <si>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</si>
  <si>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</si>
  <si>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</si>
  <si>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</si>
  <si>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</si>
  <si>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</si>
  <si>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</si>
  <si>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</si>
  <si>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</si>
  <si>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</si>
  <si>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</si>
  <si>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</si>
  <si>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</si>
  <si>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</si>
  <si>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</si>
  <si>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</si>
  <si>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</si>
  <si>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</si>
  <si>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</si>
  <si>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</si>
  <si>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</si>
  <si>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</si>
  <si>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</si>
  <si>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</si>
  <si>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</si>
  <si>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</si>
  <si>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</si>
  <si>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</si>
  <si>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</si>
  <si>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</si>
  <si>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</si>
  <si>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</si>
  <si>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</si>
  <si>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</si>
  <si>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</si>
  <si>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</si>
  <si>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</si>
  <si>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</si>
  <si>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</si>
  <si>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</si>
  <si>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</si>
  <si>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</si>
  <si>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</si>
  <si>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</si>
  <si>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</si>
  <si>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</si>
  <si>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</si>
  <si>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</si>
  <si>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</si>
  <si>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</si>
  <si>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</si>
  <si>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</si>
  <si>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</si>
  <si>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</si>
  <si>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</si>
  <si>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</si>
  <si>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</si>
  <si>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</si>
  <si>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</si>
  <si>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</si>
  <si>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</si>
  <si>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</si>
  <si>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</si>
  <si>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</si>
  <si>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</si>
  <si>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</si>
  <si>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</si>
  <si>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</si>
  <si>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</si>
  <si>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</si>
  <si>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</si>
  <si>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</si>
  <si>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</si>
  <si>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</si>
  <si>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</si>
  <si>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</si>
  <si>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</si>
  <si>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</si>
  <si>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</si>
  <si>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</si>
  <si>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</si>
  <si>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</si>
  <si>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</si>
  <si>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</si>
  <si>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</si>
  <si>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</si>
  <si>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</si>
  <si>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</si>
  <si>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</si>
  <si>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</si>
  <si>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</si>
  <si>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</si>
  <si>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</si>
  <si>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</si>
  <si>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</si>
  <si>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</si>
  <si>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</si>
  <si>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</si>
  <si>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</si>
  <si>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</si>
  <si>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</si>
  <si>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</si>
  <si>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</si>
  <si>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</si>
  <si>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</si>
  <si>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</si>
  <si>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</si>
  <si>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</si>
  <si>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</si>
  <si>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</si>
  <si>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</si>
  <si>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</si>
  <si>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</si>
  <si>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</si>
  <si>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</si>
  <si>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</si>
  <si>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</si>
  <si>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</si>
  <si>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</si>
  <si>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</si>
  <si>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</si>
  <si>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</si>
  <si>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</si>
  <si>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</si>
  <si>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</si>
  <si>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</si>
  <si>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</si>
  <si>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</si>
  <si>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</si>
  <si>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</si>
  <si>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</si>
  <si>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</si>
  <si>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</si>
  <si>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</si>
  <si>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</si>
  <si>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</si>
  <si>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</si>
  <si>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</si>
  <si>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</si>
  <si>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</si>
  <si>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</si>
  <si>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</si>
  <si>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</si>
  <si>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</si>
  <si>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</si>
  <si>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</si>
  <si>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</si>
  <si>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</si>
  <si>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</si>
  <si>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</si>
  <si>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</si>
  <si>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</si>
  <si>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</si>
  <si>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</si>
  <si>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</si>
  <si>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</si>
  <si>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</si>
  <si>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</si>
  <si>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</si>
  <si>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</si>
  <si>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</si>
  <si>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</si>
  <si>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</si>
  <si>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</si>
  <si>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</si>
  <si>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</si>
  <si>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</si>
  <si>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</si>
  <si>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</si>
  <si>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</si>
  <si>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</si>
  <si>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</si>
  <si>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</si>
  <si>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</si>
  <si>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</si>
  <si>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</si>
  <si>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</si>
  <si>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</si>
  <si>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</si>
  <si>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</si>
  <si>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</si>
  <si>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</si>
  <si>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</si>
  <si>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</si>
  <si>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</si>
  <si>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</si>
  <si>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</si>
  <si>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</si>
  <si>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</si>
  <si>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</si>
  <si>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</si>
  <si>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</si>
  <si>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</si>
  <si>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</si>
  <si>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</si>
  <si>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</si>
  <si>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</si>
  <si>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</si>
  <si>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</si>
  <si>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</si>
  <si>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</si>
  <si>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</si>
  <si>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</si>
  <si>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</si>
  <si>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</si>
  <si>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</si>
  <si>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</si>
  <si>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</si>
  <si>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</si>
  <si>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</si>
  <si>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</si>
  <si>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</si>
  <si>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</si>
  <si>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</si>
  <si>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</si>
  <si>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</si>
  <si>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</si>
  <si>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</si>
  <si>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</si>
  <si>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</si>
  <si>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</si>
  <si>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</si>
  <si>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</si>
  <si>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</si>
  <si>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</si>
  <si>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</si>
  <si>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</si>
  <si>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</si>
  <si>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</si>
  <si>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</si>
  <si>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</si>
  <si>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</si>
  <si>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</si>
  <si>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</si>
  <si>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</si>
  <si>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</si>
  <si>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</si>
  <si>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</si>
  <si>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</si>
  <si>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</si>
  <si>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</si>
  <si>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</si>
  <si>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</si>
  <si>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</si>
  <si>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</si>
  <si>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</si>
  <si>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</si>
  <si>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</si>
  <si>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</si>
  <si>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</si>
  <si>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</si>
  <si>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</si>
  <si>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</si>
  <si>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</si>
  <si>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</si>
  <si>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</si>
  <si>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</si>
  <si>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</si>
  <si>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</si>
  <si>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</si>
  <si>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</si>
  <si>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</si>
  <si>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</si>
  <si>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</si>
  <si>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</si>
  <si>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</si>
  <si>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</si>
  <si>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</si>
  <si>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</si>
  <si>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</si>
  <si>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</si>
  <si>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</si>
  <si>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</si>
  <si>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</si>
  <si>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</si>
  <si>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</si>
  <si>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</si>
  <si>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</si>
  <si>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</si>
  <si>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</si>
  <si>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</si>
  <si>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</si>
  <si>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</si>
  <si>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</si>
  <si>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</si>
  <si>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</si>
  <si>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</si>
  <si>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</si>
  <si>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</si>
  <si>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</si>
  <si>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</si>
  <si>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</si>
  <si>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</si>
  <si>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</si>
  <si>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</si>
  <si>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</si>
  <si>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</si>
  <si>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</si>
  <si>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</si>
  <si>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</si>
  <si>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</si>
  <si>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</si>
  <si>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</si>
  <si>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</si>
  <si>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</si>
  <si>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</si>
  <si>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</si>
  <si>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</si>
  <si>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</si>
  <si>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</si>
  <si>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</si>
  <si>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</si>
  <si>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</si>
  <si>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</si>
  <si>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</si>
  <si>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</si>
  <si>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</si>
  <si>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</si>
  <si>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</si>
  <si>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</si>
  <si>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</si>
  <si>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</si>
  <si>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</si>
  <si>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</si>
  <si>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</si>
  <si>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</si>
  <si>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</si>
  <si>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</si>
  <si>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</si>
  <si>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</si>
  <si>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</si>
  <si>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</si>
  <si>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</si>
  <si>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</si>
  <si>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</si>
  <si>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</si>
  <si>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</si>
  <si>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</si>
  <si>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</si>
  <si>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</si>
  <si>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</si>
  <si>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</si>
  <si>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</si>
  <si>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</si>
  <si>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</si>
  <si>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</si>
  <si>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</si>
  <si>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</si>
  <si>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</si>
  <si>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</si>
  <si>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</si>
  <si>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</si>
  <si>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</si>
  <si>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</si>
  <si>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</si>
  <si>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</si>
  <si>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</si>
  <si>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</si>
  <si>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</si>
  <si>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</si>
  <si>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</si>
  <si>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</si>
  <si>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</si>
  <si>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</si>
  <si>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</si>
  <si>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</si>
  <si>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</si>
  <si>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</si>
  <si>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</si>
  <si>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</si>
  <si>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</si>
  <si>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</si>
  <si>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</si>
  <si>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</si>
  <si>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</si>
  <si>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</si>
  <si>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</si>
  <si>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</si>
  <si>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</si>
  <si>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</si>
  <si>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</si>
  <si>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</si>
  <si>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</si>
  <si>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</si>
  <si>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</si>
  <si>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</si>
  <si>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</si>
  <si>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</si>
  <si>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</si>
  <si>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</si>
  <si>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</si>
  <si>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</si>
  <si>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</si>
  <si>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</si>
  <si>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</si>
  <si>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</si>
  <si>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</si>
  <si>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</si>
  <si>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</si>
  <si>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</si>
  <si>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</si>
  <si>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</si>
  <si>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</si>
  <si>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</si>
  <si>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</si>
  <si>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</si>
  <si>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</si>
  <si>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</si>
  <si>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</si>
  <si>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</si>
  <si>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</si>
  <si>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</si>
  <si>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</si>
  <si>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</si>
  <si>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</si>
  <si>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</si>
  <si>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</si>
  <si>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</si>
  <si>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</si>
  <si>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</si>
  <si>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</si>
  <si>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</si>
  <si>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</si>
  <si>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</si>
  <si>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</si>
  <si>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</si>
  <si>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</si>
  <si>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</si>
  <si>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</si>
  <si>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</si>
  <si>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</si>
  <si>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</si>
  <si>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</si>
  <si>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</si>
  <si>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</si>
  <si>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</si>
  <si>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</si>
  <si>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</si>
  <si>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</si>
  <si>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</si>
  <si>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</si>
  <si>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</si>
  <si>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</si>
  <si>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</si>
  <si>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</si>
  <si>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</si>
  <si>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</si>
  <si>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</si>
  <si>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</si>
  <si>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</si>
  <si>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</si>
  <si>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</si>
  <si>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</si>
  <si>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</si>
  <si>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</si>
  <si>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</si>
  <si>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</si>
  <si>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</si>
  <si>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</si>
  <si>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</si>
  <si>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</si>
  <si>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</si>
  <si>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</si>
  <si>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</si>
  <si>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</si>
  <si>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</si>
  <si>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</si>
  <si>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</si>
  <si>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</si>
  <si>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</si>
  <si>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</si>
  <si>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</si>
  <si>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</si>
  <si>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</si>
  <si>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</si>
  <si>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</si>
  <si>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</si>
  <si>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</si>
  <si>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</si>
  <si>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</si>
  <si>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</si>
  <si>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</si>
  <si>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</si>
  <si>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</si>
  <si>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</si>
  <si>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</si>
  <si>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</si>
  <si>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</si>
  <si>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</si>
  <si>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</si>
  <si>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</si>
  <si>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</si>
  <si>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</si>
  <si>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</si>
  <si>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</si>
  <si>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</si>
  <si>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</si>
  <si>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</si>
  <si>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</si>
  <si>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</si>
  <si>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</si>
  <si>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</si>
  <si>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</si>
  <si>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</si>
  <si>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</si>
  <si>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</si>
  <si>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</si>
  <si>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</si>
  <si>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</si>
  <si>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</si>
  <si>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</si>
  <si>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</si>
  <si>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</si>
  <si>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</si>
  <si>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</si>
  <si>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</si>
  <si>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</si>
  <si>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</si>
  <si>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</si>
  <si>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</si>
  <si>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</si>
  <si>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</si>
  <si>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</si>
  <si>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</si>
  <si>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</si>
  <si>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</si>
  <si>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</si>
  <si>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</si>
  <si>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</si>
  <si>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</si>
  <si>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</si>
  <si>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</si>
  <si>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</si>
  <si>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</si>
  <si>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</si>
  <si>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</si>
  <si>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</si>
  <si>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</si>
  <si>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</si>
  <si>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</si>
  <si>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</si>
  <si>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</si>
  <si>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</si>
  <si>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</si>
  <si>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</si>
  <si>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</si>
  <si>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</si>
  <si>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</si>
  <si>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</si>
  <si>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</si>
  <si>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</si>
  <si>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</si>
  <si>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</si>
  <si>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</si>
  <si>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</si>
  <si>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</si>
  <si>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</si>
  <si>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</si>
  <si>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</si>
  <si>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</si>
  <si>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</si>
  <si>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</si>
  <si>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</si>
  <si>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</si>
  <si>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</si>
  <si>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</si>
  <si>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</si>
  <si>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</si>
  <si>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</si>
  <si>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</si>
  <si>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</si>
  <si>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</si>
  <si>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</si>
  <si>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</si>
  <si>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</si>
  <si>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</si>
  <si>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</si>
  <si>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</si>
  <si>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</si>
  <si>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</si>
  <si>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</si>
  <si>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</si>
  <si>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</si>
  <si>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</si>
  <si>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</si>
  <si>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</si>
  <si>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</si>
  <si>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</si>
  <si>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</si>
  <si>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</si>
  <si>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</si>
  <si>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</si>
  <si>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</si>
  <si>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</si>
  <si>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</si>
  <si>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</si>
  <si>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</si>
  <si>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</si>
  <si>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</si>
  <si>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</si>
  <si>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</si>
  <si>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</si>
  <si>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</si>
  <si>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</si>
  <si>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</si>
  <si>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</si>
  <si>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</si>
  <si>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</si>
  <si>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</si>
  <si>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</si>
  <si>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</si>
  <si>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</si>
  <si>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</si>
  <si>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</si>
  <si>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</si>
  <si>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</si>
  <si>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</si>
  <si>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</si>
  <si>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</si>
  <si>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</si>
  <si>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</si>
  <si>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</si>
  <si>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</si>
  <si>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</si>
  <si>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</si>
  <si>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</si>
  <si>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</si>
  <si>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</si>
  <si>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</si>
  <si>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</si>
  <si>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</si>
  <si>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</si>
  <si>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</si>
  <si>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</si>
  <si>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</si>
  <si>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</si>
  <si>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</si>
  <si>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</si>
  <si>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</si>
  <si>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</si>
  <si>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</si>
  <si>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</si>
  <si>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</si>
  <si>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</si>
  <si>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</si>
  <si>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</si>
  <si>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</si>
  <si>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</si>
  <si>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</si>
  <si>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</si>
  <si>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</si>
  <si>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</si>
  <si>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</si>
  <si>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</si>
  <si>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</si>
  <si>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</si>
  <si>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</si>
  <si>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</si>
  <si>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</si>
  <si>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</si>
  <si>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</si>
  <si>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</si>
  <si>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</si>
  <si>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</si>
  <si>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</si>
  <si>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</si>
  <si>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</si>
  <si>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</si>
  <si>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</si>
  <si>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</si>
  <si>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</si>
  <si>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</si>
  <si>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</si>
  <si>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</si>
  <si>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</si>
  <si>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</si>
  <si>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</si>
  <si>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</si>
  <si>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</si>
  <si>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</si>
  <si>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</si>
  <si>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</si>
  <si>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</si>
  <si>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</si>
  <si>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</si>
  <si>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</si>
  <si>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</si>
  <si>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</si>
  <si>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</si>
  <si>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</si>
  <si>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</si>
  <si>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</si>
  <si>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</si>
  <si>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</si>
  <si>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</si>
  <si>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</si>
  <si>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</si>
  <si>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</si>
  <si>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</si>
  <si>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</si>
  <si>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</si>
  <si>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</si>
  <si>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</si>
  <si>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</si>
  <si>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</si>
  <si>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</si>
  <si>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</si>
  <si>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</si>
  <si>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</si>
  <si>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</si>
  <si>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</si>
  <si>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</si>
  <si>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</si>
  <si>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</si>
  <si>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</si>
  <si>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</si>
  <si>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</si>
  <si>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</si>
  <si>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</si>
  <si>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</si>
  <si>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</si>
  <si>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</si>
  <si>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</si>
  <si>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</si>
  <si>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</si>
  <si>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</si>
  <si>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</si>
  <si>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</si>
  <si>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</si>
  <si>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</si>
  <si>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</si>
  <si>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</si>
  <si>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</si>
  <si>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</si>
  <si>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</si>
  <si>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</si>
  <si>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</si>
  <si>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</si>
  <si>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</si>
  <si>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</si>
  <si>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</si>
  <si>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</si>
  <si>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</si>
  <si>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</si>
  <si>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</si>
  <si>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</si>
  <si>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</si>
  <si>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</si>
  <si>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</si>
  <si>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</si>
  <si>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</si>
  <si>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</si>
  <si>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</si>
  <si>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</si>
  <si>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</si>
  <si>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</si>
  <si>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</si>
  <si>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</si>
  <si>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</si>
  <si>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</si>
  <si>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</si>
  <si>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</si>
  <si>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</si>
  <si>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</si>
  <si>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</si>
  <si>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</si>
  <si>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</si>
  <si>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</si>
  <si>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</si>
  <si>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</si>
  <si>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</si>
  <si>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</si>
  <si>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</si>
  <si>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</si>
  <si>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</si>
  <si>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</si>
  <si>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</si>
  <si>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</si>
  <si>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</si>
  <si>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</si>
  <si>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</si>
  <si>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</si>
  <si>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</si>
  <si>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</si>
  <si>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</si>
  <si>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</si>
  <si>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</si>
  <si>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</si>
  <si>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</si>
  <si>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</si>
  <si>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</si>
  <si>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</si>
  <si>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</si>
  <si>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</si>
  <si>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</si>
  <si>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</si>
  <si>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</si>
  <si>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</si>
  <si>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</si>
  <si>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</si>
  <si>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</si>
  <si>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</si>
  <si>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</si>
  <si>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</si>
  <si>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</si>
  <si>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</si>
  <si>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</si>
  <si>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</si>
  <si>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</si>
  <si>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</si>
  <si>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</si>
  <si>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</si>
  <si>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</si>
  <si>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</si>
  <si>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</si>
  <si>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</si>
  <si>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</si>
  <si>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</si>
  <si>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</si>
  <si>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</si>
  <si>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</si>
  <si>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</si>
  <si>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</si>
  <si>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</si>
  <si>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</si>
  <si>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</si>
  <si>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</si>
  <si>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</si>
  <si>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</si>
  <si>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</si>
  <si>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</si>
  <si>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</si>
  <si>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</si>
  <si>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</si>
  <si>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</si>
  <si>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</si>
  <si>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</si>
  <si>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</si>
  <si>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</si>
  <si>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</si>
  <si>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</si>
  <si>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</si>
  <si>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</si>
  <si>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</si>
  <si>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</si>
  <si>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</si>
  <si>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</si>
  <si>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</si>
  <si>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</si>
  <si>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</si>
  <si>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</si>
  <si>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</si>
  <si>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</si>
  <si>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</si>
  <si>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</si>
  <si>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</si>
  <si>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</si>
  <si>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</si>
  <si>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</si>
  <si>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</si>
  <si>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</si>
  <si>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</si>
  <si>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</si>
  <si>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</si>
  <si>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</si>
  <si>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</si>
  <si>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</si>
  <si>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</si>
  <si>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</si>
  <si>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</si>
  <si>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</si>
  <si>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</si>
  <si>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</si>
  <si>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</si>
  <si>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</si>
  <si>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</si>
  <si>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</si>
  <si>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</si>
  <si>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</si>
  <si>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</si>
  <si>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</si>
  <si>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</si>
  <si>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</si>
  <si>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</si>
  <si>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</si>
  <si>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</si>
  <si>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</si>
  <si>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</si>
  <si>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</si>
  <si>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</si>
  <si>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</si>
  <si>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</si>
  <si>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</si>
  <si>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</si>
  <si>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</si>
  <si>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</si>
  <si>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</si>
  <si>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</si>
  <si>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</si>
  <si>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</si>
  <si>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</si>
  <si>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</si>
  <si>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</si>
  <si>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</si>
  <si>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</si>
  <si>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</si>
  <si>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</si>
  <si>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</si>
  <si>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</si>
  <si>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</si>
  <si>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</si>
  <si>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</si>
  <si>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</si>
  <si>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</si>
  <si>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</si>
  <si>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</si>
  <si>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</si>
  <si>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</si>
  <si>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</si>
  <si>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</si>
  <si>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</si>
  <si>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</si>
  <si>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</si>
  <si>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</si>
  <si>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</si>
  <si>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</si>
  <si>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</si>
  <si>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</si>
  <si>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</si>
  <si>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</si>
  <si>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</si>
  <si>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</si>
  <si>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</si>
  <si>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</si>
  <si>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</si>
  <si>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</si>
  <si>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</si>
  <si>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</si>
  <si>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</si>
  <si>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</si>
  <si>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</si>
  <si>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</si>
  <si>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</si>
  <si>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</si>
  <si>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</si>
  <si>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</si>
  <si>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</si>
  <si>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</si>
  <si>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</si>
  <si>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</si>
  <si>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</si>
  <si>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</si>
  <si>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</si>
  <si>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</si>
  <si>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</si>
  <si>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</si>
  <si>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</si>
  <si>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</si>
  <si>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</si>
  <si>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</si>
  <si>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</si>
  <si>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</si>
  <si>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</si>
  <si>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</si>
  <si>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</si>
  <si>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</si>
  <si>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</si>
  <si>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</si>
  <si>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</si>
  <si>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</si>
  <si>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</si>
  <si>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</si>
  <si>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</si>
  <si>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</si>
  <si>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</si>
  <si>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</si>
  <si>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</si>
  <si>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</si>
  <si>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</si>
  <si>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</si>
  <si>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</si>
  <si>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</si>
  <si>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</si>
  <si>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</si>
  <si>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</si>
  <si>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</si>
  <si>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</si>
  <si>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</si>
  <si>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</si>
  <si>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</si>
  <si>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</si>
  <si>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</si>
  <si>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</si>
  <si>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</si>
  <si>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</si>
  <si>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</si>
  <si>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</si>
  <si>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</si>
  <si>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</si>
  <si>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</si>
  <si>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</si>
  <si>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</si>
  <si>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</si>
  <si>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</si>
  <si>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</si>
  <si>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</si>
  <si>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</si>
  <si>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</si>
  <si>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</si>
  <si>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</si>
  <si>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</si>
  <si>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</si>
  <si>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</si>
  <si>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</si>
  <si>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</si>
  <si>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</si>
  <si>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</si>
  <si>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</si>
  <si>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</si>
  <si>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</si>
  <si>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</si>
  <si>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</si>
  <si>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</si>
  <si>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</si>
  <si>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</si>
  <si>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</si>
  <si>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</si>
  <si>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</si>
  <si>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</si>
  <si>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</si>
  <si>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</si>
  <si>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</si>
  <si>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</si>
  <si>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</si>
  <si>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</si>
  <si>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</si>
  <si>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</si>
  <si>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</si>
  <si>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</si>
  <si>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</si>
  <si>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</si>
  <si>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</si>
  <si>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</si>
  <si>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</si>
  <si>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</si>
  <si>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</si>
  <si>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</si>
  <si>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</si>
  <si>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</si>
  <si>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</si>
  <si>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</si>
  <si>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</si>
  <si>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</si>
  <si>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</si>
  <si>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</si>
  <si>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</si>
  <si>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</si>
  <si>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</si>
  <si>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</si>
  <si>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</si>
  <si>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</si>
  <si>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</si>
  <si>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</si>
  <si>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</si>
  <si>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</si>
  <si>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</si>
  <si>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</si>
  <si>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</si>
  <si>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</si>
  <si>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</si>
  <si>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</si>
  <si>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</si>
  <si>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</si>
  <si>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</si>
  <si>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</si>
  <si>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</si>
  <si>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</si>
  <si>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</si>
  <si>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</si>
  <si>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</si>
  <si>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</si>
  <si>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</si>
  <si>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</si>
  <si>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</si>
  <si>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</si>
  <si>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</si>
  <si>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</si>
  <si>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</si>
  <si>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</si>
  <si>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</si>
  <si>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</si>
  <si>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</si>
  <si>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</si>
  <si>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</si>
  <si>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</si>
  <si>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</si>
  <si>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</si>
  <si>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</si>
  <si>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</si>
  <si>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</si>
  <si>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</si>
  <si>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</si>
  <si>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</si>
  <si>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</si>
  <si>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</si>
  <si>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</si>
  <si>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</si>
  <si>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</si>
  <si>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</si>
  <si>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</si>
  <si>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</si>
  <si>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</si>
  <si>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</si>
  <si>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</si>
  <si>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</si>
  <si>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</si>
  <si>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</si>
  <si>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</si>
  <si>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</si>
  <si>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</si>
  <si>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</si>
  <si>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</si>
  <si>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</si>
  <si>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</si>
  <si>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</si>
  <si>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</si>
  <si>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</si>
  <si>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</si>
  <si>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</si>
  <si>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</si>
  <si>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</si>
  <si>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</si>
  <si>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</si>
  <si>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</si>
  <si>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</si>
  <si>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</si>
  <si>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</si>
  <si>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</si>
  <si>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</si>
  <si>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</si>
  <si>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</si>
  <si>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</si>
  <si>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</si>
  <si>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</si>
  <si>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</si>
  <si>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</si>
  <si>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</si>
  <si>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</si>
  <si>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</si>
  <si>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</si>
  <si>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</si>
  <si>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</si>
  <si>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</si>
  <si>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</si>
  <si>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</si>
  <si>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</si>
  <si>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</si>
  <si>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</si>
  <si>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</si>
  <si>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</si>
  <si>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</si>
  <si>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</si>
  <si>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</si>
  <si>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</si>
  <si>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</si>
  <si>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</si>
  <si>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</si>
  <si>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</si>
  <si>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</si>
  <si>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</si>
  <si>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</si>
  <si>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</si>
  <si>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</si>
  <si>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</si>
  <si>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</si>
  <si>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</si>
  <si>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</si>
  <si>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</si>
  <si>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</si>
  <si>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</si>
  <si>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County</t>
  </si>
  <si>
    <t>2021</t>
  </si>
  <si>
    <t>2022</t>
  </si>
  <si>
    <t>% Change</t>
  </si>
  <si>
    <t>Metro Area</t>
  </si>
  <si>
    <t>SE WI Area</t>
  </si>
  <si>
    <t>2nd  Quarter Sales*</t>
  </si>
  <si>
    <t>2nd  Quarter Listings*</t>
  </si>
  <si>
    <t>June Sales</t>
  </si>
  <si>
    <t>June Listings</t>
  </si>
  <si>
    <t># = number of units sold; = average sale price; DOM = Days on Market</t>
  </si>
  <si>
    <t>Information provided by MLS, Inc &amp; includes only those properties listed and sold through MLS, Inc. Includes single family, two family, multi-family and condominiums.</t>
  </si>
  <si>
    <t>$ Change</t>
  </si>
  <si>
    <t>% $ Change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</si>
  <si>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</si>
  <si>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</si>
  <si>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50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</si>
</sst>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7" formatCode="_(&quot;$&quot;* #,##0_);_(&quot;$&quot;* \(#,##0\);_(&quot;$&quot;* &quot;-&quot;??_);_(@_)"/>
    <numFmt numFmtId="170" formatCode="_(&quot;$&quot;* #,##0.0000_);_(&quot;$&quot;* \(#,##0.0000\);_(&quot;$&quot;* &quot;-&quot;??_);_(@_)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5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29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165" fontId="3" fillId="0" borderId="0" xfId="6" applyNumberFormat="1" applyFont="1" applyAlignment="1">
      <alignment horizontal="right"/>
    </xf>
    <xf numFmtId="164" fontId="3" fillId="0" borderId="0" xfId="4" applyNumberFormat="1" applyFont="1" applyAlignment="1">
      <alignment horizontal="right" vertical="center"/>
    </xf>
    <xf numFmtId="165" fontId="3" fillId="0" borderId="1" xfId="6" applyNumberFormat="1" applyFont="1" applyBorder="1" applyAlignment="1">
      <alignment horizontal="right"/>
    </xf>
    <xf numFmtId="165" fontId="3" fillId="0" borderId="0" xfId="6" applyNumberFormat="1" applyFont="1" applyAlignment="1">
      <alignment horizontal="right" vertical="center"/>
    </xf>
    <xf numFmtId="165" fontId="20" fillId="6" borderId="0" xfId="6" applyNumberFormat="1" applyFont="1" applyFill="1" applyAlignment="1">
      <alignment horizontal="right" vertical="center"/>
    </xf>
    <xf numFmtId="165" fontId="2" fillId="0" borderId="0" xfId="6" applyNumberFormat="1" applyFont="1" applyAlignment="1">
      <alignment horizontal="right" vertical="center"/>
    </xf>
    <xf numFmtId="165" fontId="23" fillId="5" borderId="16" xfId="6" applyNumberFormat="1" applyFont="1" applyFill="1" applyBorder="1" applyAlignment="1">
      <alignment horizontal="right" vertical="center"/>
    </xf>
    <xf numFmtId="2" fontId="24" fillId="5" borderId="16" xfId="6" quotePrefix="1" applyNumberFormat="1" applyFont="1" applyFill="1" applyBorder="1" applyAlignment="1">
      <alignment horizontal="right" vertical="center"/>
    </xf>
    <xf numFmtId="165" fontId="24" fillId="5" borderId="17" xfId="6" quotePrefix="1" applyNumberFormat="1" applyFont="1" applyFill="1" applyBorder="1" applyAlignment="1">
      <alignment horizontal="right" vertical="center"/>
    </xf>
    <xf numFmtId="165" fontId="24" fillId="5" borderId="0" xfId="6" applyNumberFormat="1" applyFont="1" applyFill="1" applyAlignment="1">
      <alignment horizontal="right" vertical="center"/>
    </xf>
    <xf numFmtId="165" fontId="20" fillId="6" borderId="18" xfId="6" applyNumberFormat="1" applyFont="1" applyFill="1" applyBorder="1" applyAlignment="1">
      <alignment horizontal="right" vertical="center"/>
    </xf>
    <xf numFmtId="165" fontId="3" fillId="6" borderId="0" xfId="6" applyNumberFormat="1" applyFont="1" applyFill="1" applyAlignment="1">
      <alignment horizontal="right" vertical="center"/>
    </xf>
    <xf numFmtId="165" fontId="3" fillId="0" borderId="18" xfId="6" applyNumberFormat="1" applyFont="1" applyBorder="1" applyAlignment="1">
      <alignment horizontal="right" vertical="center"/>
    </xf>
    <xf numFmtId="165" fontId="2" fillId="0" borderId="0" xfId="6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4" fillId="7" borderId="16" xfId="0" applyFont="1" applyFill="1" applyBorder="1" applyAlignment="1">
      <alignment horizontal="left" vertical="center" wrapText="1" inden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18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2" fillId="8" borderId="0" xfId="0" applyFont="1" applyFill="1" applyAlignment="1">
      <alignment vertical="center"/>
    </xf>
    <xf numFmtId="0" fontId="22" fillId="8" borderId="0" xfId="0" applyFont="1" applyFill="1" applyAlignment="1">
      <alignment vertical="center" wrapText="1"/>
    </xf>
    <xf numFmtId="0" fontId="3" fillId="0" borderId="18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4" fillId="7" borderId="16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0" borderId="1" xfId="0" applyFont="1" applyBorder="1"/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horizontal="center" wrapText="1"/>
    </xf>
    <xf numFmtId="167" fontId="21" fillId="3" borderId="2" xfId="7" applyNumberFormat="1" applyFont="1" applyFill="1" applyBorder="1" applyAlignment="1">
      <alignment horizontal="center" wrapText="1"/>
    </xf>
    <xf numFmtId="167" fontId="20" fillId="3" borderId="0" xfId="7" applyNumberFormat="1" applyFont="1" applyFill="1" applyBorder="1" applyAlignment="1">
      <alignment horizontal="center" wrapText="1"/>
    </xf>
    <xf numFmtId="167" fontId="2" fillId="0" borderId="2" xfId="7" applyNumberFormat="1" applyFont="1" applyBorder="1" applyAlignment="1">
      <alignment horizontal="center"/>
    </xf>
    <xf numFmtId="167" fontId="0" fillId="0" borderId="0" xfId="7" applyNumberFormat="1" applyFont="1" applyBorder="1" applyAlignment="1">
      <alignment horizontal="center"/>
    </xf>
    <xf numFmtId="167" fontId="3" fillId="0" borderId="0" xfId="7" applyNumberFormat="1" applyFont="1" applyBorder="1" applyAlignment="1">
      <alignment horizontal="center"/>
    </xf>
    <xf numFmtId="167" fontId="21" fillId="3" borderId="1" xfId="7" applyNumberFormat="1" applyFont="1" applyFill="1" applyBorder="1" applyAlignment="1">
      <alignment horizontal="center" wrapText="1"/>
    </xf>
    <xf numFmtId="167" fontId="2" fillId="0" borderId="1" xfId="7" applyNumberFormat="1" applyFont="1" applyBorder="1" applyAlignment="1">
      <alignment horizontal="center"/>
    </xf>
    <xf numFmtId="167" fontId="0" fillId="0" borderId="0" xfId="7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7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0" fontId="17" fillId="0" borderId="0" xfId="0" applyFont="1"/>
    <xf numFmtId="9" fontId="17" fillId="0" borderId="0" xfId="4" applyNumberFormat="1" applyFont="1" applyFill="1" applyBorder="1" applyAlignment="1">
      <alignment horizontal="center"/>
    </xf>
    <xf numFmtId="170" fontId="17" fillId="0" borderId="0" xfId="8" applyNumberFormat="1" applyFont="1" applyFill="1" applyBorder="1" applyAlignment="1">
      <alignment horizont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7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" fontId="18" fillId="9" borderId="0" xfId="8" applyNumberFormat="1" applyFont="1" applyFill="1" applyBorder="1" applyAlignment="1">
      <alignment horizontal="center" vertical="center"/>
    </xf>
    <xf numFmtId="167" fontId="18" fillId="9" borderId="0" xfId="8" applyNumberFormat="1" applyFont="1" applyFill="1" applyBorder="1"/>
    <xf numFmtId="1" fontId="18" fillId="9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7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7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" fontId="18" fillId="9" borderId="1" xfId="8" applyNumberFormat="1" applyFont="1" applyFill="1" applyBorder="1" applyAlignment="1">
      <alignment horizontal="center" vertical="center"/>
    </xf>
    <xf numFmtId="167" fontId="18" fillId="9" borderId="1" xfId="8" applyNumberFormat="1" applyFont="1" applyFill="1" applyBorder="1"/>
    <xf numFmtId="1" fontId="18" fillId="9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7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7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7" fillId="0" borderId="0" xfId="8" applyNumberFormat="1" applyFont="1"/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0" fontId="18" fillId="0" borderId="1" xfId="0" quotePrefix="1" applyFont="1" applyBorder="1"/>
    <xf numFmtId="0" fontId="18" fillId="10" borderId="3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/>
    </xf>
    <xf numFmtId="0" fontId="17" fillId="10" borderId="0" xfId="0" applyFont="1" applyFill="1"/>
    <xf numFmtId="0" fontId="18" fillId="10" borderId="4" xfId="0" applyFont="1" applyFill="1" applyBorder="1" applyAlignment="1">
      <alignment horizontal="center" vertical="center"/>
    </xf>
    <xf numFmtId="165" fontId="18" fillId="0" borderId="0" xfId="6" applyNumberFormat="1" applyFont="1" applyFill="1" applyBorder="1" applyAlignment="1">
      <alignment horizontal="center" vertical="center"/>
    </xf>
    <xf numFmtId="165" fontId="18" fillId="0" borderId="1" xfId="6" applyNumberFormat="1" applyFont="1" applyFill="1" applyBorder="1" applyAlignment="1">
      <alignment horizontal="center" vertical="center"/>
    </xf>
    <xf numFmtId="165" fontId="17" fillId="0" borderId="0" xfId="6" applyNumberFormat="1" applyFont="1" applyAlignment="1">
      <alignment horizontal="center" vertical="center"/>
    </xf>
    <xf numFmtId="165" fontId="18" fillId="9" borderId="0" xfId="6" applyNumberFormat="1" applyFont="1" applyFill="1" applyBorder="1" applyAlignment="1">
      <alignment horizontal="center" vertical="center"/>
    </xf>
    <xf numFmtId="165" fontId="18" fillId="9" borderId="1" xfId="6" applyNumberFormat="1" applyFont="1" applyFill="1" applyBorder="1" applyAlignment="1">
      <alignment horizontal="center" vertical="center"/>
    </xf>
    <xf numFmtId="0" fontId="17" fillId="10" borderId="6" xfId="0" applyFont="1" applyFill="1" applyBorder="1"/>
    <xf numFmtId="0" fontId="18" fillId="10" borderId="0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/>
    </xf>
    <xf numFmtId="0" fontId="17" fillId="1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167" fontId="20" fillId="0" borderId="0" xfId="7" applyNumberFormat="1" applyFont="1" applyFill="1" applyBorder="1" applyAlignment="1">
      <alignment horizontal="center" wrapText="1"/>
    </xf>
    <xf numFmtId="167" fontId="0" fillId="0" borderId="0" xfId="7" applyNumberFormat="1" applyFont="1" applyFill="1" applyBorder="1" applyAlignment="1">
      <alignment horizontal="center"/>
    </xf>
  </cellXfs>
  <cellStyles count="9">
    <cellStyle name="Comma" xfId="6" builtinId="3"/>
    <cellStyle name="Currency" xfId="7" builtinId="4"/>
    <cellStyle name="Currency 2" xfId="8" xr:uid="{BC644400-C3F9-438C-8A74-37363575C10C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6" zoomScale="92" zoomScaleNormal="92" workbookViewId="0">
      <selection activeCell="C40" sqref="C40"/>
    </sheetView>
  </sheetViews>
  <sheetFormatPr defaultColWidth="8.85546875" defaultRowHeight="12.75" x14ac:dyDescent="0.2"/>
  <cols>
    <col min="1" max="1" width="10.5703125" style="462" customWidth="1"/>
    <col min="2" max="11" width="8.85546875" style="462" customWidth="1"/>
    <col min="12" max="12" width="9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44755</v>
      </c>
      <c r="G1" s="463" t="s">
        <v>97</v>
      </c>
      <c r="H1" s="464"/>
      <c r="I1" s="464"/>
      <c r="J1" s="464"/>
      <c r="N1" s="461">
        <f ca="1">TODAY()</f>
        <v>44755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10" si="0">(+D5-B5)/B5</f>
        <v>-7.3357106469689251E-2</v>
      </c>
      <c r="F5" s="467">
        <f t="shared" ref="F5:F10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10" si="2">(+J5-H5)/H5</f>
        <v>9.7955706984667809E-2</v>
      </c>
      <c r="L5" s="467">
        <f t="shared" ref="L5:L10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B7" s="462">
        <v>2411</v>
      </c>
      <c r="C7" s="462">
        <v>2421</v>
      </c>
      <c r="D7" s="462">
        <v>2104</v>
      </c>
      <c r="E7" s="467">
        <f t="shared" si="0"/>
        <v>-0.12733305682289506</v>
      </c>
      <c r="F7" s="467">
        <f t="shared" si="1"/>
        <v>-0.13093762907889303</v>
      </c>
      <c r="H7" s="462">
        <v>1675</v>
      </c>
      <c r="I7" s="462">
        <v>1712</v>
      </c>
      <c r="J7" s="462">
        <v>1766</v>
      </c>
      <c r="K7" s="467">
        <f t="shared" si="2"/>
        <v>5.4328358208955221E-2</v>
      </c>
      <c r="L7" s="467">
        <f t="shared" si="3"/>
        <v>3.1542056074766352E-2</v>
      </c>
      <c r="N7" s="462" t="s">
        <v>100</v>
      </c>
      <c r="O7" s="462">
        <v>2411</v>
      </c>
      <c r="P7" s="462">
        <v>2421</v>
      </c>
      <c r="Q7" s="462">
        <v>2104</v>
      </c>
      <c r="R7" s="467">
        <f t="shared" si="4"/>
        <v>-0.12733305682289506</v>
      </c>
      <c r="S7" s="467">
        <f t="shared" si="5"/>
        <v>-0.13093762907889303</v>
      </c>
      <c r="U7" s="462">
        <v>1675</v>
      </c>
      <c r="V7" s="462">
        <v>1712</v>
      </c>
      <c r="W7" s="462">
        <v>1766</v>
      </c>
      <c r="X7" s="467">
        <f t="shared" si="6"/>
        <v>5.4328358208955221E-2</v>
      </c>
      <c r="Y7" s="467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587">
        <f t="shared" si="0"/>
        <v>0.29862579281183932</v>
      </c>
      <c r="F8" s="587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587">
        <f t="shared" si="2"/>
        <v>7.3877068557919617E-2</v>
      </c>
      <c r="L8" s="587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587">
        <f t="shared" si="4"/>
        <v>0.29862579281183932</v>
      </c>
      <c r="S8" s="587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587">
        <f t="shared" si="6"/>
        <v>7.3877068557919617E-2</v>
      </c>
      <c r="Y8" s="587">
        <f t="shared" si="7"/>
        <v>-9.556993529118965E-2</v>
      </c>
    </row>
    <row r="9" spans="1:25" ht="12.75" customHeight="1" x14ac:dyDescent="0.2">
      <c r="A9" s="462" t="s">
        <v>102</v>
      </c>
      <c r="B9" s="11">
        <v>2568</v>
      </c>
      <c r="C9" s="11">
        <v>2852</v>
      </c>
      <c r="D9" s="11">
        <v>2706</v>
      </c>
      <c r="E9" s="467">
        <f t="shared" si="0"/>
        <v>5.3738317757009345E-2</v>
      </c>
      <c r="F9" s="467">
        <f t="shared" si="1"/>
        <v>-5.1192145862552593E-2</v>
      </c>
      <c r="H9" s="11">
        <v>1683</v>
      </c>
      <c r="I9" s="11">
        <v>2171</v>
      </c>
      <c r="J9" s="11">
        <v>2127</v>
      </c>
      <c r="K9" s="467">
        <f t="shared" si="2"/>
        <v>0.26381461675579321</v>
      </c>
      <c r="L9" s="467">
        <f t="shared" si="3"/>
        <v>-2.026715799170889E-2</v>
      </c>
      <c r="N9" s="462" t="s">
        <v>102</v>
      </c>
      <c r="O9" s="11">
        <v>2568</v>
      </c>
      <c r="P9" s="11">
        <v>2852</v>
      </c>
      <c r="Q9" s="11">
        <v>2706</v>
      </c>
      <c r="R9" s="467">
        <f t="shared" si="4"/>
        <v>5.3738317757009345E-2</v>
      </c>
      <c r="S9" s="467">
        <f t="shared" si="5"/>
        <v>-5.1192145862552593E-2</v>
      </c>
      <c r="U9" s="11">
        <v>1683</v>
      </c>
      <c r="V9" s="11">
        <v>2171</v>
      </c>
      <c r="W9" s="11">
        <v>2127</v>
      </c>
      <c r="X9" s="467">
        <f t="shared" si="6"/>
        <v>0.26381461675579321</v>
      </c>
      <c r="Y9" s="467">
        <f t="shared" si="7"/>
        <v>-2.026715799170889E-2</v>
      </c>
    </row>
    <row r="10" spans="1:25" ht="12.75" customHeight="1" x14ac:dyDescent="0.2">
      <c r="A10" s="462" t="s">
        <v>103</v>
      </c>
      <c r="B10" s="11">
        <v>2774</v>
      </c>
      <c r="C10" s="11">
        <v>3701</v>
      </c>
      <c r="D10" s="11">
        <v>2889</v>
      </c>
      <c r="E10" s="467">
        <f t="shared" si="0"/>
        <v>4.1456380677721699E-2</v>
      </c>
      <c r="F10" s="467">
        <f t="shared" si="1"/>
        <v>-0.2194001621183464</v>
      </c>
      <c r="H10" s="11">
        <v>2053</v>
      </c>
      <c r="I10" s="11">
        <v>2639</v>
      </c>
      <c r="J10" s="11">
        <v>2363</v>
      </c>
      <c r="K10" s="467">
        <f t="shared" si="2"/>
        <v>0.1509985387238188</v>
      </c>
      <c r="L10" s="467">
        <f t="shared" si="3"/>
        <v>-0.10458507010231148</v>
      </c>
      <c r="N10" s="462" t="s">
        <v>103</v>
      </c>
      <c r="O10" s="11">
        <v>2774</v>
      </c>
      <c r="P10" s="11">
        <v>3701</v>
      </c>
      <c r="Q10" s="11">
        <v>2889</v>
      </c>
      <c r="R10" s="467">
        <f t="shared" si="4"/>
        <v>4.1456380677721699E-2</v>
      </c>
      <c r="S10" s="467">
        <f t="shared" si="5"/>
        <v>-0.2194001621183464</v>
      </c>
      <c r="U10" s="11">
        <v>2053</v>
      </c>
      <c r="V10" s="11">
        <v>2639</v>
      </c>
      <c r="W10" s="11">
        <v>2363</v>
      </c>
      <c r="X10" s="467">
        <f t="shared" si="6"/>
        <v>0.1509985387238188</v>
      </c>
      <c r="Y10" s="467">
        <f t="shared" si="7"/>
        <v>-0.10458507010231148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13782</v>
      </c>
      <c r="C18" s="462">
        <f>SUM(C5:C16)</f>
        <v>14958</v>
      </c>
      <c r="D18" s="462">
        <f>SUM(D5:D16)</f>
        <v>13670</v>
      </c>
      <c r="E18" s="467">
        <f>(+D18-B18)/B18</f>
        <v>-8.1265418662022932E-3</v>
      </c>
      <c r="F18" s="467">
        <f>(+D18-C18)/C18</f>
        <v>-8.6107768418237737E-2</v>
      </c>
      <c r="H18" s="462">
        <f>SUM(H5:H16)</f>
        <v>9483</v>
      </c>
      <c r="I18" s="462">
        <f>SUM(I5:I16)</f>
        <v>11036</v>
      </c>
      <c r="J18" s="462">
        <f>SUM(J5:J16)</f>
        <v>10571</v>
      </c>
      <c r="K18" s="467">
        <f>(+J18-H18)/H18</f>
        <v>0.11473162501318149</v>
      </c>
      <c r="L18" s="467">
        <f>(+J18-I18)/I18</f>
        <v>-4.2134831460674156E-2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13670</v>
      </c>
      <c r="R18" s="467">
        <f>(+Q18-O18)/O18</f>
        <v>-0.50790165232729756</v>
      </c>
      <c r="S18" s="467">
        <f>(+Q18-P18)/P18</f>
        <v>-0.52595623677913794</v>
      </c>
      <c r="U18" s="462">
        <f>SUM(U5:U16)</f>
        <v>23459</v>
      </c>
      <c r="V18" s="462">
        <f>SUM(V5:V16)</f>
        <v>24748</v>
      </c>
      <c r="W18" s="462">
        <f>SUM(W5:W16)</f>
        <v>10571</v>
      </c>
      <c r="X18" s="467">
        <f>(+W18-U18)/U18</f>
        <v>-0.54938403171490691</v>
      </c>
      <c r="Y18" s="467">
        <f>(+W18-V18)/V18</f>
        <v>-0.5728543720704703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8" si="8">(+D23-B23)/B23</f>
        <v>-5.3549939831528282E-2</v>
      </c>
      <c r="F23" s="467">
        <f t="shared" ref="F23:F28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8" si="10">(+J23-H23)/H23</f>
        <v>8.7912087912087919E-2</v>
      </c>
      <c r="L23" s="467">
        <f t="shared" ref="L23:L28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B25" s="462">
        <v>2184</v>
      </c>
      <c r="C25" s="462">
        <v>2210</v>
      </c>
      <c r="D25" s="462">
        <v>1943</v>
      </c>
      <c r="E25" s="467">
        <f t="shared" si="8"/>
        <v>-0.11034798534798534</v>
      </c>
      <c r="F25" s="467">
        <f t="shared" si="9"/>
        <v>-0.12081447963800905</v>
      </c>
      <c r="H25" s="462">
        <v>1581</v>
      </c>
      <c r="I25" s="462">
        <v>1593</v>
      </c>
      <c r="J25" s="462">
        <v>1647</v>
      </c>
      <c r="K25" s="467">
        <f t="shared" si="10"/>
        <v>4.1745730550284632E-2</v>
      </c>
      <c r="L25" s="467">
        <f t="shared" si="11"/>
        <v>3.3898305084745763E-2</v>
      </c>
      <c r="N25" s="466" t="s">
        <v>100</v>
      </c>
      <c r="O25" s="462">
        <v>2184</v>
      </c>
      <c r="P25" s="462">
        <v>2210</v>
      </c>
      <c r="Q25" s="462">
        <v>1943</v>
      </c>
      <c r="R25" s="467">
        <f t="shared" si="12"/>
        <v>-0.11034798534798534</v>
      </c>
      <c r="S25" s="467">
        <f t="shared" si="13"/>
        <v>-0.12081447963800905</v>
      </c>
      <c r="U25" s="462">
        <v>1581</v>
      </c>
      <c r="V25" s="462">
        <v>1593</v>
      </c>
      <c r="W25" s="462">
        <v>1647</v>
      </c>
      <c r="X25" s="467">
        <f t="shared" si="14"/>
        <v>4.1745730550284632E-2</v>
      </c>
      <c r="Y25" s="467">
        <f t="shared" si="15"/>
        <v>3.3898305084745763E-2</v>
      </c>
    </row>
    <row r="26" spans="1:25" ht="12.75" customHeight="1" x14ac:dyDescent="0.2">
      <c r="A26" s="462" t="s">
        <v>101</v>
      </c>
      <c r="B26" s="11">
        <v>1732</v>
      </c>
      <c r="C26" s="11">
        <v>2539</v>
      </c>
      <c r="D26" s="11">
        <v>2295</v>
      </c>
      <c r="E26" s="467">
        <f t="shared" si="8"/>
        <v>0.32505773672055427</v>
      </c>
      <c r="F26" s="467">
        <f t="shared" si="9"/>
        <v>-9.610082709728239E-2</v>
      </c>
      <c r="H26" s="11">
        <v>1596</v>
      </c>
      <c r="I26" s="11">
        <v>1840</v>
      </c>
      <c r="J26" s="11">
        <v>1690</v>
      </c>
      <c r="K26" s="467">
        <f t="shared" si="10"/>
        <v>5.889724310776942E-2</v>
      </c>
      <c r="L26" s="467">
        <f t="shared" si="11"/>
        <v>-8.1521739130434784E-2</v>
      </c>
      <c r="N26" s="462" t="s">
        <v>101</v>
      </c>
      <c r="O26" s="11">
        <v>1732</v>
      </c>
      <c r="P26" s="11">
        <v>2539</v>
      </c>
      <c r="Q26" s="11">
        <v>2295</v>
      </c>
      <c r="R26" s="467">
        <f t="shared" si="12"/>
        <v>0.32505773672055427</v>
      </c>
      <c r="S26" s="467">
        <f t="shared" si="13"/>
        <v>-9.610082709728239E-2</v>
      </c>
      <c r="U26" s="11">
        <v>1596</v>
      </c>
      <c r="V26" s="11">
        <v>1840</v>
      </c>
      <c r="W26" s="11">
        <v>1690</v>
      </c>
      <c r="X26" s="467">
        <f t="shared" si="14"/>
        <v>5.889724310776942E-2</v>
      </c>
      <c r="Y26" s="467">
        <f t="shared" si="15"/>
        <v>-8.1521739130434784E-2</v>
      </c>
    </row>
    <row r="27" spans="1:25" ht="12.75" customHeight="1" x14ac:dyDescent="0.2">
      <c r="A27" s="462" t="s">
        <v>102</v>
      </c>
      <c r="B27" s="11">
        <v>2345</v>
      </c>
      <c r="C27" s="11">
        <v>2646</v>
      </c>
      <c r="D27" s="11">
        <v>2528</v>
      </c>
      <c r="E27" s="467">
        <f t="shared" si="8"/>
        <v>7.8038379530916843E-2</v>
      </c>
      <c r="F27" s="467">
        <f t="shared" si="9"/>
        <v>-4.4595616024187455E-2</v>
      </c>
      <c r="H27" s="11">
        <v>1598</v>
      </c>
      <c r="I27" s="11">
        <v>2029</v>
      </c>
      <c r="J27" s="11">
        <v>1995</v>
      </c>
      <c r="K27" s="467">
        <f t="shared" si="10"/>
        <v>0.24843554443053817</v>
      </c>
      <c r="L27" s="467">
        <f t="shared" si="11"/>
        <v>-1.6757023164120255E-2</v>
      </c>
      <c r="N27" s="462" t="s">
        <v>102</v>
      </c>
      <c r="O27" s="11">
        <v>2345</v>
      </c>
      <c r="P27" s="11">
        <v>2646</v>
      </c>
      <c r="Q27" s="11">
        <v>2528</v>
      </c>
      <c r="R27" s="467">
        <f t="shared" si="12"/>
        <v>7.8038379530916843E-2</v>
      </c>
      <c r="S27" s="467">
        <f t="shared" si="13"/>
        <v>-4.4595616024187455E-2</v>
      </c>
      <c r="U27" s="11">
        <v>1598</v>
      </c>
      <c r="V27" s="11">
        <v>2029</v>
      </c>
      <c r="W27" s="11">
        <v>1995</v>
      </c>
      <c r="X27" s="467">
        <f t="shared" si="14"/>
        <v>0.24843554443053817</v>
      </c>
      <c r="Y27" s="467">
        <f t="shared" si="15"/>
        <v>-1.6757023164120255E-2</v>
      </c>
    </row>
    <row r="28" spans="1:25" ht="12.75" customHeight="1" x14ac:dyDescent="0.2">
      <c r="A28" s="462" t="s">
        <v>103</v>
      </c>
      <c r="B28" s="11">
        <v>2551</v>
      </c>
      <c r="C28" s="11">
        <v>3506</v>
      </c>
      <c r="D28" s="11">
        <v>2751</v>
      </c>
      <c r="E28" s="467">
        <f t="shared" si="8"/>
        <v>7.8400627205017642E-2</v>
      </c>
      <c r="F28" s="467">
        <f t="shared" si="9"/>
        <v>-0.21534512264689104</v>
      </c>
      <c r="H28" s="11">
        <v>1927</v>
      </c>
      <c r="I28" s="11">
        <v>2494</v>
      </c>
      <c r="J28" s="11">
        <v>2230</v>
      </c>
      <c r="K28" s="467">
        <f t="shared" si="10"/>
        <v>0.15723923196678774</v>
      </c>
      <c r="L28" s="467">
        <f t="shared" si="11"/>
        <v>-0.10585404971932638</v>
      </c>
      <c r="N28" s="462" t="s">
        <v>103</v>
      </c>
      <c r="O28" s="11">
        <v>2551</v>
      </c>
      <c r="P28" s="11">
        <v>3506</v>
      </c>
      <c r="Q28" s="11">
        <v>2751</v>
      </c>
      <c r="R28" s="467">
        <f t="shared" si="12"/>
        <v>7.8400627205017642E-2</v>
      </c>
      <c r="S28" s="467">
        <f t="shared" si="13"/>
        <v>-0.21534512264689104</v>
      </c>
      <c r="U28" s="11">
        <v>1927</v>
      </c>
      <c r="V28" s="11">
        <v>2494</v>
      </c>
      <c r="W28" s="11">
        <v>2230</v>
      </c>
      <c r="X28" s="467">
        <f t="shared" si="14"/>
        <v>0.15723923196678774</v>
      </c>
      <c r="Y28" s="467">
        <f t="shared" si="15"/>
        <v>-0.10585404971932638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12361</v>
      </c>
      <c r="C36" s="462">
        <f>SUM(C23:C34)</f>
        <v>13756</v>
      </c>
      <c r="D36" s="462">
        <f>SUM(D23:D34)</f>
        <v>12621</v>
      </c>
      <c r="E36" s="467">
        <f>(+D36-B36)/B36</f>
        <v>2.1033896933905023E-2</v>
      </c>
      <c r="F36" s="467">
        <f>(+D36-C36)/C36</f>
        <v>-8.2509450421634198E-2</v>
      </c>
      <c r="H36" s="462">
        <f>SUM(H23:H34)</f>
        <v>8910</v>
      </c>
      <c r="I36" s="462">
        <f>SUM(I23:I34)</f>
        <v>10253</v>
      </c>
      <c r="J36" s="462">
        <f>SUM(J23:J34)</f>
        <v>9883</v>
      </c>
      <c r="K36" s="467">
        <f>(+J36-H36)/H36</f>
        <v>0.10920314253647587</v>
      </c>
      <c r="L36" s="467">
        <f>(+J36-I36)/I36</f>
        <v>-3.6086998927143274E-2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12621</v>
      </c>
      <c r="R36" s="467">
        <f>(+Q36-O36)/O36</f>
        <v>-0.49878876931019417</v>
      </c>
      <c r="S36" s="467">
        <f>(+Q36-P36)/P36</f>
        <v>-0.52604303578805067</v>
      </c>
      <c r="U36" s="462">
        <f>SUM(U23:U34)</f>
        <v>21939</v>
      </c>
      <c r="V36" s="462">
        <f>SUM(V23:V34)</f>
        <v>23299</v>
      </c>
      <c r="W36" s="462">
        <f>SUM(W23:W34)</f>
        <v>9883</v>
      </c>
      <c r="X36" s="467">
        <f>(+W36-U36)/U36</f>
        <v>-0.54952367929258394</v>
      </c>
      <c r="Y36" s="467">
        <f>(+W36-V36)/V36</f>
        <v>-0.57581870466543628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44755</v>
      </c>
      <c r="G40" s="465" t="s">
        <v>3</v>
      </c>
      <c r="N40" s="461">
        <f ca="1">TODAY()</f>
        <v>44755</v>
      </c>
      <c r="T40" s="465" t="s">
        <v>3</v>
      </c>
      <c r="Z40" s="626" t="s">
        <v>5915</v>
      </c>
      <c r="AA40" s="627"/>
      <c r="AB40" s="627"/>
      <c r="AC40" s="627"/>
    </row>
    <row r="41" spans="1:29" ht="12.75" customHeight="1" x14ac:dyDescent="0.2">
      <c r="Z41" s="628" t="s">
        <v>5907</v>
      </c>
      <c r="AA41" s="629">
        <v>2021</v>
      </c>
      <c r="AB41" s="629">
        <v>2022</v>
      </c>
      <c r="AC41" s="630" t="s">
        <v>5910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31" t="s">
        <v>10</v>
      </c>
      <c r="AA42" s="11">
        <f>I48</f>
        <v>1375</v>
      </c>
      <c r="AB42" s="11">
        <f>J48</f>
        <v>1251</v>
      </c>
      <c r="AC42" s="632">
        <f>(AB42-AA42)/AA42</f>
        <v>-9.0181818181818182E-2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8" si="16">(+D43-B43)/B43</f>
        <v>0.14240170031880978</v>
      </c>
      <c r="F43" s="467">
        <f t="shared" ref="F43:F48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8" si="18">(+J43-H43)/H43</f>
        <v>0.17777777777777778</v>
      </c>
      <c r="L43" s="467">
        <f t="shared" ref="L43:L48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33" t="s">
        <v>16</v>
      </c>
      <c r="AA43" s="11">
        <f>I67</f>
        <v>706</v>
      </c>
      <c r="AB43" s="11">
        <f>J67</f>
        <v>635</v>
      </c>
      <c r="AC43" s="632">
        <f t="shared" ref="AC43:AC46" si="24">(AB43-AA43)/AA43</f>
        <v>-0.10056657223796034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631" t="s">
        <v>11</v>
      </c>
      <c r="AA44" s="11">
        <f>I86</f>
        <v>166</v>
      </c>
      <c r="AB44" s="11">
        <f>J86</f>
        <v>144</v>
      </c>
      <c r="AC44" s="632">
        <f t="shared" si="24"/>
        <v>-0.13253012048192772</v>
      </c>
    </row>
    <row r="45" spans="1:29" ht="12.75" customHeight="1" thickBot="1" x14ac:dyDescent="0.25">
      <c r="A45" s="462" t="s">
        <v>100</v>
      </c>
      <c r="B45" s="462">
        <v>1182</v>
      </c>
      <c r="C45" s="462">
        <v>1307</v>
      </c>
      <c r="D45" s="462">
        <v>1155</v>
      </c>
      <c r="E45" s="467">
        <f t="shared" si="16"/>
        <v>-2.2842639593908629E-2</v>
      </c>
      <c r="F45" s="467">
        <f t="shared" si="17"/>
        <v>-0.11629686304514154</v>
      </c>
      <c r="H45" s="462">
        <v>900</v>
      </c>
      <c r="I45" s="462">
        <v>959</v>
      </c>
      <c r="J45" s="462">
        <v>1036</v>
      </c>
      <c r="K45" s="467">
        <f t="shared" si="18"/>
        <v>0.15111111111111111</v>
      </c>
      <c r="L45" s="467">
        <f t="shared" si="19"/>
        <v>8.0291970802919707E-2</v>
      </c>
      <c r="N45" s="462" t="s">
        <v>100</v>
      </c>
      <c r="O45" s="462">
        <v>1182</v>
      </c>
      <c r="P45" s="462">
        <v>1307</v>
      </c>
      <c r="Q45" s="462">
        <v>1155</v>
      </c>
      <c r="R45" s="467">
        <f t="shared" si="20"/>
        <v>-2.2842639593908629E-2</v>
      </c>
      <c r="S45" s="467">
        <f t="shared" si="21"/>
        <v>-0.11629686304514154</v>
      </c>
      <c r="U45" s="462">
        <v>900</v>
      </c>
      <c r="V45" s="462">
        <v>959</v>
      </c>
      <c r="W45" s="462">
        <v>1036</v>
      </c>
      <c r="X45" s="467">
        <f t="shared" si="22"/>
        <v>0.15111111111111111</v>
      </c>
      <c r="Y45" s="467">
        <f t="shared" si="23"/>
        <v>8.0291970802919707E-2</v>
      </c>
      <c r="Z45" s="634" t="s">
        <v>15</v>
      </c>
      <c r="AA45" s="261">
        <f>I105</f>
        <v>247</v>
      </c>
      <c r="AB45" s="261">
        <f>J105</f>
        <v>200</v>
      </c>
      <c r="AC45" s="632">
        <f t="shared" si="24"/>
        <v>-0.19028340080971659</v>
      </c>
    </row>
    <row r="46" spans="1:29" ht="12.75" customHeight="1" x14ac:dyDescent="0.2">
      <c r="A46" s="462" t="s">
        <v>101</v>
      </c>
      <c r="B46" s="11">
        <v>924</v>
      </c>
      <c r="C46" s="11">
        <v>1464</v>
      </c>
      <c r="D46" s="11">
        <v>1287</v>
      </c>
      <c r="E46" s="467">
        <f t="shared" si="16"/>
        <v>0.39285714285714285</v>
      </c>
      <c r="F46" s="467">
        <f t="shared" si="17"/>
        <v>-0.12090163934426229</v>
      </c>
      <c r="H46" s="11">
        <v>882</v>
      </c>
      <c r="I46" s="11">
        <v>1067</v>
      </c>
      <c r="J46" s="11">
        <v>1037</v>
      </c>
      <c r="K46" s="467">
        <f t="shared" si="18"/>
        <v>0.17573696145124718</v>
      </c>
      <c r="L46" s="467">
        <f t="shared" si="19"/>
        <v>-2.8116213683223992E-2</v>
      </c>
      <c r="N46" s="462" t="s">
        <v>101</v>
      </c>
      <c r="O46" s="11">
        <v>924</v>
      </c>
      <c r="P46" s="11">
        <v>1464</v>
      </c>
      <c r="Q46" s="11">
        <v>1287</v>
      </c>
      <c r="R46" s="467">
        <f t="shared" si="20"/>
        <v>0.39285714285714285</v>
      </c>
      <c r="S46" s="467">
        <f t="shared" si="21"/>
        <v>-0.12090163934426229</v>
      </c>
      <c r="U46" s="11">
        <v>882</v>
      </c>
      <c r="V46" s="11">
        <v>1067</v>
      </c>
      <c r="W46" s="11">
        <v>1037</v>
      </c>
      <c r="X46" s="467">
        <f t="shared" si="22"/>
        <v>0.17573696145124718</v>
      </c>
      <c r="Y46" s="467">
        <f t="shared" si="23"/>
        <v>-2.8116213683223992E-2</v>
      </c>
      <c r="Z46" s="631" t="s">
        <v>5911</v>
      </c>
      <c r="AA46" s="635">
        <f>SUM(AA42:AA45)</f>
        <v>2494</v>
      </c>
      <c r="AB46" s="635">
        <f>SUM(AB42:AB45)</f>
        <v>2230</v>
      </c>
      <c r="AC46" s="632">
        <f t="shared" si="24"/>
        <v>-0.10585404971932638</v>
      </c>
    </row>
    <row r="47" spans="1:29" ht="12.75" customHeight="1" x14ac:dyDescent="0.2">
      <c r="A47" s="462" t="s">
        <v>102</v>
      </c>
      <c r="B47" s="11">
        <v>1288</v>
      </c>
      <c r="C47" s="11">
        <v>1586</v>
      </c>
      <c r="D47" s="11">
        <v>1462</v>
      </c>
      <c r="E47" s="467">
        <f t="shared" si="16"/>
        <v>0.13509316770186336</v>
      </c>
      <c r="F47" s="467">
        <f t="shared" si="17"/>
        <v>-7.8184110970996215E-2</v>
      </c>
      <c r="H47" s="11">
        <v>826</v>
      </c>
      <c r="I47" s="11">
        <v>1214</v>
      </c>
      <c r="J47" s="11">
        <v>1171</v>
      </c>
      <c r="K47" s="467">
        <f t="shared" si="18"/>
        <v>0.41767554479418884</v>
      </c>
      <c r="L47" s="467">
        <f t="shared" si="19"/>
        <v>-3.5420098846787477E-2</v>
      </c>
      <c r="N47" s="462" t="s">
        <v>102</v>
      </c>
      <c r="O47" s="11">
        <v>1288</v>
      </c>
      <c r="P47" s="11">
        <v>1586</v>
      </c>
      <c r="Q47" s="11">
        <v>1462</v>
      </c>
      <c r="R47" s="467">
        <f t="shared" si="20"/>
        <v>0.13509316770186336</v>
      </c>
      <c r="S47" s="467">
        <f t="shared" si="21"/>
        <v>-7.8184110970996215E-2</v>
      </c>
      <c r="U47" s="11">
        <v>826</v>
      </c>
      <c r="V47" s="11">
        <v>1214</v>
      </c>
      <c r="W47" s="11">
        <v>1171</v>
      </c>
      <c r="X47" s="467">
        <f t="shared" si="22"/>
        <v>0.41767554479418884</v>
      </c>
      <c r="Y47" s="467">
        <f t="shared" si="23"/>
        <v>-3.5420098846787477E-2</v>
      </c>
      <c r="Z47" s="636"/>
      <c r="AA47" s="637"/>
      <c r="AB47" s="637"/>
      <c r="AC47" s="637"/>
    </row>
    <row r="48" spans="1:29" ht="12.75" customHeight="1" x14ac:dyDescent="0.2">
      <c r="A48" s="462" t="s">
        <v>103</v>
      </c>
      <c r="B48" s="11">
        <v>1370</v>
      </c>
      <c r="C48" s="11">
        <v>2192</v>
      </c>
      <c r="D48" s="11">
        <v>1570</v>
      </c>
      <c r="E48" s="467">
        <f t="shared" si="16"/>
        <v>0.145985401459854</v>
      </c>
      <c r="F48" s="467">
        <f t="shared" si="17"/>
        <v>-0.28375912408759124</v>
      </c>
      <c r="H48" s="11">
        <v>1033</v>
      </c>
      <c r="I48" s="11">
        <v>1375</v>
      </c>
      <c r="J48" s="11">
        <v>1251</v>
      </c>
      <c r="K48" s="467">
        <f t="shared" si="18"/>
        <v>0.21103581800580831</v>
      </c>
      <c r="L48" s="467">
        <f t="shared" si="19"/>
        <v>-9.0181818181818182E-2</v>
      </c>
      <c r="N48" s="462" t="s">
        <v>103</v>
      </c>
      <c r="O48" s="11">
        <v>1370</v>
      </c>
      <c r="P48" s="11">
        <v>2192</v>
      </c>
      <c r="Q48" s="11">
        <v>1570</v>
      </c>
      <c r="R48" s="467">
        <f t="shared" si="20"/>
        <v>0.145985401459854</v>
      </c>
      <c r="S48" s="467">
        <f t="shared" si="21"/>
        <v>-0.28375912408759124</v>
      </c>
      <c r="U48" s="11">
        <v>1033</v>
      </c>
      <c r="V48" s="11">
        <v>1375</v>
      </c>
      <c r="W48" s="11">
        <v>1251</v>
      </c>
      <c r="X48" s="467">
        <f t="shared" si="22"/>
        <v>0.21103581800580831</v>
      </c>
      <c r="Y48" s="467">
        <f t="shared" si="23"/>
        <v>-9.0181818181818182E-2</v>
      </c>
      <c r="Z48" s="631" t="s">
        <v>12</v>
      </c>
      <c r="AA48" s="11">
        <f>I124</f>
        <v>350</v>
      </c>
      <c r="AB48" s="11">
        <f>J124</f>
        <v>284</v>
      </c>
      <c r="AC48" s="632">
        <f t="shared" ref="AC48:AC50" si="25">(AB48-AA48)/AA48</f>
        <v>-0.18857142857142858</v>
      </c>
    </row>
    <row r="49" spans="1:29" ht="12.75" customHeight="1" x14ac:dyDescent="0.2">
      <c r="A49" s="11" t="s">
        <v>104</v>
      </c>
      <c r="B49" s="11"/>
      <c r="C49" s="11"/>
      <c r="D49" s="11"/>
      <c r="E49" s="587"/>
      <c r="F49" s="587"/>
      <c r="G49" s="11"/>
      <c r="H49" s="11"/>
      <c r="I49" s="11"/>
      <c r="J49" s="11"/>
      <c r="K49" s="587"/>
      <c r="L49" s="587"/>
      <c r="N49" s="11" t="s">
        <v>104</v>
      </c>
      <c r="O49" s="11">
        <v>1498</v>
      </c>
      <c r="P49" s="11">
        <v>1773</v>
      </c>
      <c r="Q49" s="11"/>
      <c r="R49" s="587">
        <f t="shared" si="20"/>
        <v>-1</v>
      </c>
      <c r="S49" s="587">
        <f t="shared" si="21"/>
        <v>-1</v>
      </c>
      <c r="T49" s="11"/>
      <c r="U49" s="11">
        <v>1229</v>
      </c>
      <c r="V49" s="11">
        <v>1405</v>
      </c>
      <c r="W49" s="11"/>
      <c r="X49" s="587">
        <f t="shared" si="22"/>
        <v>-1</v>
      </c>
      <c r="Y49" s="587">
        <f t="shared" si="23"/>
        <v>-1</v>
      </c>
      <c r="Z49" s="633" t="s">
        <v>8</v>
      </c>
      <c r="AA49" s="11">
        <f>I143</f>
        <v>289</v>
      </c>
      <c r="AB49" s="11">
        <f>J143</f>
        <v>245</v>
      </c>
      <c r="AC49" s="632">
        <f t="shared" si="25"/>
        <v>-0.15224913494809689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38" t="s">
        <v>14</v>
      </c>
      <c r="AA50" s="261">
        <f>I164</f>
        <v>216</v>
      </c>
      <c r="AB50" s="261">
        <f>J164</f>
        <v>142</v>
      </c>
      <c r="AC50" s="632">
        <f t="shared" si="25"/>
        <v>-0.34259259259259262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33" t="s">
        <v>5912</v>
      </c>
      <c r="AA51" s="639">
        <f>SUM(AA48:AA50)+AA46</f>
        <v>3349</v>
      </c>
      <c r="AB51" s="639">
        <f>SUM(AB48:AB50)+AB46</f>
        <v>2901</v>
      </c>
      <c r="AC51" s="632">
        <f>(AB51-AA51)/AA51</f>
        <v>-0.13377127500746491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40"/>
      <c r="AA52" s="641"/>
      <c r="AB52" s="641"/>
      <c r="AC52" s="641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26" t="s">
        <v>5916</v>
      </c>
      <c r="AA53" s="642"/>
      <c r="AB53" s="642"/>
      <c r="AC53" s="642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43" t="s">
        <v>5907</v>
      </c>
      <c r="AA54" s="629">
        <v>2021</v>
      </c>
      <c r="AB54" s="629">
        <v>2022</v>
      </c>
      <c r="AC54" s="630" t="s">
        <v>5910</v>
      </c>
    </row>
    <row r="55" spans="1:29" ht="12.75" customHeight="1" x14ac:dyDescent="0.2">
      <c r="Z55" s="644" t="s">
        <v>10</v>
      </c>
      <c r="AA55" s="11">
        <f>C48</f>
        <v>2192</v>
      </c>
      <c r="AB55" s="11">
        <f>D48</f>
        <v>1570</v>
      </c>
      <c r="AC55" s="632">
        <f t="shared" ref="AC55:AC59" si="26">(AB55-AA55)/AA55</f>
        <v>-0.28375912408759124</v>
      </c>
    </row>
    <row r="56" spans="1:29" ht="12.75" customHeight="1" x14ac:dyDescent="0.2">
      <c r="A56" s="462" t="s">
        <v>110</v>
      </c>
      <c r="B56" s="462">
        <f>SUM(B43:B54)</f>
        <v>6787</v>
      </c>
      <c r="C56" s="462">
        <f>SUM(C43:C54)</f>
        <v>8308</v>
      </c>
      <c r="D56" s="462">
        <f>SUM(D43:D54)</f>
        <v>7483</v>
      </c>
      <c r="E56" s="467">
        <f>(+D56-B56)/B56</f>
        <v>0.10254899071754825</v>
      </c>
      <c r="F56" s="467">
        <f>(+D56-C56)/C56</f>
        <v>-9.9301877708233025E-2</v>
      </c>
      <c r="H56" s="462">
        <f>SUM(H43:H54)</f>
        <v>4912</v>
      </c>
      <c r="I56" s="462">
        <f>SUM(I43:I54)</f>
        <v>6023</v>
      </c>
      <c r="J56" s="462">
        <f>SUM(J43:J54)</f>
        <v>5967</v>
      </c>
      <c r="K56" s="467">
        <f>(+J56-H56)/H56</f>
        <v>0.21478013029315962</v>
      </c>
      <c r="L56" s="467">
        <f>(+J56-I56)/I56</f>
        <v>-9.2976921799767555E-3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7483</v>
      </c>
      <c r="R56" s="467">
        <f>(+Q56-O56)/O56</f>
        <v>-0.4803472222222222</v>
      </c>
      <c r="S56" s="467">
        <f>(+Q56-P56)/P56</f>
        <v>-0.53742968411942882</v>
      </c>
      <c r="U56" s="462">
        <f>SUM(U43:U54)</f>
        <v>12019</v>
      </c>
      <c r="V56" s="462">
        <f>SUM(V43:V54)</f>
        <v>13443</v>
      </c>
      <c r="W56" s="462">
        <f>SUM(W43:W54)</f>
        <v>5967</v>
      </c>
      <c r="X56" s="467">
        <f>(+W56-U56)/U56</f>
        <v>-0.50353606789250349</v>
      </c>
      <c r="Y56" s="467">
        <f>(+W56-V56)/V56</f>
        <v>-0.55612586476232984</v>
      </c>
      <c r="Z56" s="633" t="s">
        <v>16</v>
      </c>
      <c r="AA56" s="11">
        <f>C67</f>
        <v>853</v>
      </c>
      <c r="AB56" s="11">
        <f>D67</f>
        <v>781</v>
      </c>
      <c r="AC56" s="632">
        <f t="shared" si="26"/>
        <v>-8.4407971864009376E-2</v>
      </c>
    </row>
    <row r="57" spans="1:29" ht="12.75" customHeight="1" x14ac:dyDescent="0.2">
      <c r="Z57" s="631" t="s">
        <v>11</v>
      </c>
      <c r="AA57" s="11">
        <f>C86</f>
        <v>172</v>
      </c>
      <c r="AB57" s="11">
        <f>D86</f>
        <v>159</v>
      </c>
      <c r="AC57" s="632">
        <f t="shared" si="26"/>
        <v>-7.5581395348837205E-2</v>
      </c>
    </row>
    <row r="58" spans="1:29" ht="12.75" customHeight="1" thickBot="1" x14ac:dyDescent="0.25">
      <c r="G58" s="465" t="s">
        <v>112</v>
      </c>
      <c r="T58" s="465" t="s">
        <v>112</v>
      </c>
      <c r="Z58" s="634" t="s">
        <v>15</v>
      </c>
      <c r="AA58" s="261">
        <f>C105</f>
        <v>289</v>
      </c>
      <c r="AB58" s="261">
        <f>D105</f>
        <v>241</v>
      </c>
      <c r="AC58" s="632">
        <f>(AB58-AA58)/AA58</f>
        <v>-0.16608996539792387</v>
      </c>
    </row>
    <row r="59" spans="1:29" ht="12.75" customHeight="1" x14ac:dyDescent="0.2">
      <c r="G59" s="465" t="s">
        <v>3</v>
      </c>
      <c r="T59" s="465" t="s">
        <v>3</v>
      </c>
      <c r="Z59" s="631" t="s">
        <v>5911</v>
      </c>
      <c r="AA59" s="635">
        <f>SUM(AA55:AA58)</f>
        <v>3506</v>
      </c>
      <c r="AB59" s="635">
        <f>SUM(AB55:AB58)</f>
        <v>2751</v>
      </c>
      <c r="AC59" s="632">
        <f t="shared" si="26"/>
        <v>-0.21534512264689104</v>
      </c>
    </row>
    <row r="60" spans="1:29" ht="12.75" customHeight="1" x14ac:dyDescent="0.2">
      <c r="G60" s="465"/>
      <c r="T60" s="465"/>
      <c r="Z60" s="636"/>
      <c r="AA60" s="637"/>
      <c r="AB60" s="637"/>
      <c r="AC60" s="637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31" t="s">
        <v>12</v>
      </c>
      <c r="AA61" s="11">
        <f>C124</f>
        <v>411</v>
      </c>
      <c r="AB61" s="11">
        <f>D124</f>
        <v>439</v>
      </c>
      <c r="AC61" s="632">
        <f t="shared" ref="AC61:AC63" si="27">(AB61-AA61)/AA61</f>
        <v>6.8126520681265207E-2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7" si="28">(+D62-B62)/B62</f>
        <v>-0.3326271186440678</v>
      </c>
      <c r="F62" s="467">
        <f t="shared" ref="F62:F67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7" si="30">(+J62-H62)/H62</f>
        <v>-0.13993174061433447</v>
      </c>
      <c r="L62" s="467">
        <f t="shared" ref="L62:L67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33" t="s">
        <v>8</v>
      </c>
      <c r="AA62" s="11">
        <f>C143</f>
        <v>344</v>
      </c>
      <c r="AB62" s="11">
        <f>D143</f>
        <v>305</v>
      </c>
      <c r="AC62" s="632">
        <f t="shared" si="27"/>
        <v>-0.11337209302325581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638" t="s">
        <v>14</v>
      </c>
      <c r="AA63" s="261">
        <f>C164</f>
        <v>237</v>
      </c>
      <c r="AB63" s="261">
        <f>D164</f>
        <v>223</v>
      </c>
      <c r="AC63" s="632">
        <f t="shared" si="27"/>
        <v>-5.9071729957805907E-2</v>
      </c>
    </row>
    <row r="64" spans="1:29" ht="12.75" customHeight="1" x14ac:dyDescent="0.2">
      <c r="A64" s="462" t="s">
        <v>100</v>
      </c>
      <c r="B64" s="462">
        <v>630</v>
      </c>
      <c r="C64" s="462">
        <v>567</v>
      </c>
      <c r="D64" s="462">
        <v>496</v>
      </c>
      <c r="E64" s="467">
        <f t="shared" si="28"/>
        <v>-0.21269841269841269</v>
      </c>
      <c r="F64" s="467">
        <f t="shared" si="29"/>
        <v>-0.12522045855379188</v>
      </c>
      <c r="H64" s="462">
        <v>451</v>
      </c>
      <c r="I64" s="462">
        <v>386</v>
      </c>
      <c r="J64" s="462">
        <v>363</v>
      </c>
      <c r="K64" s="467">
        <f t="shared" si="30"/>
        <v>-0.1951219512195122</v>
      </c>
      <c r="L64" s="467">
        <f t="shared" si="31"/>
        <v>-5.9585492227979271E-2</v>
      </c>
      <c r="M64" s="467"/>
      <c r="N64" s="462" t="s">
        <v>100</v>
      </c>
      <c r="O64" s="462">
        <v>630</v>
      </c>
      <c r="P64" s="462">
        <v>567</v>
      </c>
      <c r="Q64" s="462">
        <v>496</v>
      </c>
      <c r="R64" s="467">
        <f t="shared" si="32"/>
        <v>-0.21269841269841269</v>
      </c>
      <c r="S64" s="467">
        <f t="shared" si="33"/>
        <v>-0.12522045855379188</v>
      </c>
      <c r="U64" s="462">
        <v>451</v>
      </c>
      <c r="V64" s="462">
        <v>386</v>
      </c>
      <c r="W64" s="462">
        <v>363</v>
      </c>
      <c r="X64" s="467">
        <f t="shared" si="34"/>
        <v>-0.1951219512195122</v>
      </c>
      <c r="Y64" s="467">
        <f t="shared" si="35"/>
        <v>-5.9585492227979271E-2</v>
      </c>
      <c r="Z64" s="633" t="s">
        <v>5912</v>
      </c>
      <c r="AA64" s="639">
        <f>SUM(AA61:AA63)+AA59</f>
        <v>4498</v>
      </c>
      <c r="AB64" s="639">
        <f>SUM(AB61:AB63)+AB59</f>
        <v>3718</v>
      </c>
      <c r="AC64" s="632">
        <f>(AB64-AA64)/AA64</f>
        <v>-0.17341040462427745</v>
      </c>
    </row>
    <row r="65" spans="1:25" ht="12.75" customHeight="1" x14ac:dyDescent="0.2">
      <c r="A65" s="462" t="s">
        <v>101</v>
      </c>
      <c r="B65" s="11">
        <v>525</v>
      </c>
      <c r="C65" s="11">
        <v>702</v>
      </c>
      <c r="D65" s="11">
        <v>627</v>
      </c>
      <c r="E65" s="467">
        <f t="shared" si="28"/>
        <v>0.19428571428571428</v>
      </c>
      <c r="F65" s="467">
        <f t="shared" si="29"/>
        <v>-0.10683760683760683</v>
      </c>
      <c r="H65" s="11">
        <v>467</v>
      </c>
      <c r="I65" s="11">
        <v>487</v>
      </c>
      <c r="J65" s="11">
        <v>429</v>
      </c>
      <c r="K65" s="467">
        <f t="shared" si="30"/>
        <v>-8.137044967880086E-2</v>
      </c>
      <c r="L65" s="467">
        <f t="shared" si="31"/>
        <v>-0.11909650924024641</v>
      </c>
      <c r="N65" s="462" t="s">
        <v>101</v>
      </c>
      <c r="O65" s="11">
        <v>525</v>
      </c>
      <c r="P65" s="11">
        <v>702</v>
      </c>
      <c r="Q65" s="11">
        <v>627</v>
      </c>
      <c r="R65" s="467">
        <f t="shared" si="32"/>
        <v>0.19428571428571428</v>
      </c>
      <c r="S65" s="467">
        <f t="shared" si="33"/>
        <v>-0.10683760683760683</v>
      </c>
      <c r="U65" s="11">
        <v>467</v>
      </c>
      <c r="V65" s="11">
        <v>487</v>
      </c>
      <c r="W65" s="11">
        <v>429</v>
      </c>
      <c r="X65" s="467">
        <f t="shared" si="34"/>
        <v>-8.137044967880086E-2</v>
      </c>
      <c r="Y65" s="467">
        <f t="shared" si="35"/>
        <v>-0.11909650924024641</v>
      </c>
    </row>
    <row r="66" spans="1:25" ht="12.75" customHeight="1" x14ac:dyDescent="0.2">
      <c r="A66" s="462" t="s">
        <v>102</v>
      </c>
      <c r="B66" s="11">
        <v>692</v>
      </c>
      <c r="C66" s="11">
        <v>652</v>
      </c>
      <c r="D66" s="11">
        <v>688</v>
      </c>
      <c r="E66" s="467">
        <f t="shared" si="28"/>
        <v>-5.7803468208092483E-3</v>
      </c>
      <c r="F66" s="467">
        <f t="shared" si="29"/>
        <v>5.5214723926380369E-2</v>
      </c>
      <c r="H66" s="11">
        <v>494</v>
      </c>
      <c r="I66" s="11">
        <v>539</v>
      </c>
      <c r="J66" s="11">
        <v>525</v>
      </c>
      <c r="K66" s="467">
        <f t="shared" si="30"/>
        <v>6.2753036437246959E-2</v>
      </c>
      <c r="L66" s="467">
        <f t="shared" si="31"/>
        <v>-2.5974025974025976E-2</v>
      </c>
      <c r="N66" s="462" t="s">
        <v>102</v>
      </c>
      <c r="O66" s="11">
        <v>692</v>
      </c>
      <c r="P66" s="11">
        <v>652</v>
      </c>
      <c r="Q66" s="11">
        <v>688</v>
      </c>
      <c r="R66" s="467">
        <f t="shared" si="32"/>
        <v>-5.7803468208092483E-3</v>
      </c>
      <c r="S66" s="467">
        <f t="shared" si="33"/>
        <v>5.5214723926380369E-2</v>
      </c>
      <c r="U66" s="11">
        <v>494</v>
      </c>
      <c r="V66" s="11">
        <v>539</v>
      </c>
      <c r="W66" s="11">
        <v>525</v>
      </c>
      <c r="X66" s="467">
        <f t="shared" si="34"/>
        <v>6.2753036437246959E-2</v>
      </c>
      <c r="Y66" s="467">
        <f t="shared" si="35"/>
        <v>-2.5974025974025976E-2</v>
      </c>
    </row>
    <row r="67" spans="1:25" ht="12.75" customHeight="1" x14ac:dyDescent="0.2">
      <c r="A67" s="462" t="s">
        <v>103</v>
      </c>
      <c r="B67" s="11">
        <v>764</v>
      </c>
      <c r="C67" s="11">
        <v>853</v>
      </c>
      <c r="D67" s="11">
        <v>781</v>
      </c>
      <c r="E67" s="467">
        <f t="shared" si="28"/>
        <v>2.2251308900523559E-2</v>
      </c>
      <c r="F67" s="467">
        <f t="shared" si="29"/>
        <v>-8.4407971864009376E-2</v>
      </c>
      <c r="H67" s="11">
        <v>570</v>
      </c>
      <c r="I67" s="11">
        <v>706</v>
      </c>
      <c r="J67" s="11">
        <v>635</v>
      </c>
      <c r="K67" s="467">
        <f t="shared" si="30"/>
        <v>0.11403508771929824</v>
      </c>
      <c r="L67" s="467">
        <f t="shared" si="31"/>
        <v>-0.10056657223796034</v>
      </c>
      <c r="N67" s="462" t="s">
        <v>103</v>
      </c>
      <c r="O67" s="11">
        <v>764</v>
      </c>
      <c r="P67" s="11">
        <v>853</v>
      </c>
      <c r="Q67" s="11">
        <v>781</v>
      </c>
      <c r="R67" s="467">
        <f t="shared" si="32"/>
        <v>2.2251308900523559E-2</v>
      </c>
      <c r="S67" s="467">
        <f t="shared" si="33"/>
        <v>-8.4407971864009376E-2</v>
      </c>
      <c r="U67" s="11">
        <v>570</v>
      </c>
      <c r="V67" s="11">
        <v>706</v>
      </c>
      <c r="W67" s="11">
        <v>635</v>
      </c>
      <c r="X67" s="467">
        <f t="shared" si="34"/>
        <v>0.11403508771929824</v>
      </c>
      <c r="Y67" s="467">
        <f t="shared" si="35"/>
        <v>-0.10056657223796034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3591</v>
      </c>
      <c r="C75" s="462">
        <f>SUM(C62:C73)</f>
        <v>3433</v>
      </c>
      <c r="D75" s="462">
        <f>SUM(D62:D73)</f>
        <v>3287</v>
      </c>
      <c r="E75" s="467">
        <f>(+D75-B75)/B75</f>
        <v>-8.4656084656084651E-2</v>
      </c>
      <c r="F75" s="467">
        <f>(+D75-C75)/C75</f>
        <v>-4.2528400815613168E-2</v>
      </c>
      <c r="H75" s="462">
        <f>SUM(H62:H73)</f>
        <v>2579</v>
      </c>
      <c r="I75" s="462">
        <f>SUM(I62:I73)</f>
        <v>2664</v>
      </c>
      <c r="J75" s="462">
        <f>SUM(J62:J73)</f>
        <v>2451</v>
      </c>
      <c r="K75" s="467">
        <f>(+J75-H75)/H75</f>
        <v>-4.9631640170608761E-2</v>
      </c>
      <c r="L75" s="467">
        <f>(+J75-I75)/I75</f>
        <v>-7.9954954954954957E-2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3287</v>
      </c>
      <c r="R75" s="467">
        <f>(+Q75-O75)/O75</f>
        <v>-0.52140361094933019</v>
      </c>
      <c r="S75" s="467">
        <f>(+Q75-P75)/P75</f>
        <v>-0.5039239360096589</v>
      </c>
      <c r="U75" s="462">
        <f>SUM(U62:U73)</f>
        <v>6298</v>
      </c>
      <c r="V75" s="462">
        <f>SUM(V62:V73)</f>
        <v>6229</v>
      </c>
      <c r="W75" s="462">
        <f>SUM(W62:W73)</f>
        <v>2451</v>
      </c>
      <c r="X75" s="467">
        <f>(+W75-U75)/U75</f>
        <v>-0.61082883455065096</v>
      </c>
      <c r="Y75" s="467">
        <f>(+W75-V75)/V75</f>
        <v>-0.60651790014448548</v>
      </c>
    </row>
    <row r="76" spans="1:25" ht="12.75" customHeight="1" x14ac:dyDescent="0.2"/>
    <row r="77" spans="1:25" ht="12.75" customHeight="1" x14ac:dyDescent="0.2">
      <c r="A77" s="461">
        <f ca="1">TODAY()</f>
        <v>44755</v>
      </c>
      <c r="G77" s="465" t="s">
        <v>113</v>
      </c>
      <c r="N77" s="461">
        <f ca="1">TODAY()</f>
        <v>44755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6" si="36">(+D81-B81)/B81</f>
        <v>-0.26605504587155965</v>
      </c>
      <c r="F81" s="467">
        <f t="shared" ref="F81:F86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6" si="38">(+J81-H81)/H81</f>
        <v>1.3888888888888888E-2</v>
      </c>
      <c r="L81" s="467">
        <f t="shared" ref="L81:L86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B83" s="462">
        <v>159</v>
      </c>
      <c r="C83" s="462">
        <v>135</v>
      </c>
      <c r="D83" s="462">
        <v>108</v>
      </c>
      <c r="E83" s="467">
        <f t="shared" si="36"/>
        <v>-0.32075471698113206</v>
      </c>
      <c r="F83" s="467">
        <f t="shared" si="37"/>
        <v>-0.2</v>
      </c>
      <c r="H83" s="462">
        <v>94</v>
      </c>
      <c r="I83" s="462">
        <v>97</v>
      </c>
      <c r="J83" s="462">
        <v>110</v>
      </c>
      <c r="K83" s="467">
        <f t="shared" si="38"/>
        <v>0.1702127659574468</v>
      </c>
      <c r="L83" s="467">
        <f t="shared" si="39"/>
        <v>0.13402061855670103</v>
      </c>
      <c r="N83" s="462" t="s">
        <v>100</v>
      </c>
      <c r="O83" s="462">
        <v>159</v>
      </c>
      <c r="P83" s="462">
        <v>135</v>
      </c>
      <c r="Q83" s="462">
        <v>108</v>
      </c>
      <c r="R83" s="467">
        <f t="shared" si="40"/>
        <v>-0.32075471698113206</v>
      </c>
      <c r="S83" s="467">
        <f t="shared" si="41"/>
        <v>-0.2</v>
      </c>
      <c r="U83" s="462">
        <v>94</v>
      </c>
      <c r="V83" s="462">
        <v>97</v>
      </c>
      <c r="W83" s="462">
        <v>110</v>
      </c>
      <c r="X83" s="467">
        <f t="shared" si="42"/>
        <v>0.1702127659574468</v>
      </c>
      <c r="Y83" s="467">
        <f t="shared" si="43"/>
        <v>0.13402061855670103</v>
      </c>
    </row>
    <row r="84" spans="1:25" ht="12.75" customHeight="1" x14ac:dyDescent="0.2">
      <c r="A84" s="462" t="s">
        <v>101</v>
      </c>
      <c r="B84" s="11">
        <v>105</v>
      </c>
      <c r="C84" s="11">
        <v>149</v>
      </c>
      <c r="D84" s="11">
        <v>169</v>
      </c>
      <c r="E84" s="467">
        <f t="shared" si="36"/>
        <v>0.60952380952380958</v>
      </c>
      <c r="F84" s="467">
        <f t="shared" si="37"/>
        <v>0.13422818791946309</v>
      </c>
      <c r="H84" s="11">
        <v>90</v>
      </c>
      <c r="I84" s="11">
        <v>113</v>
      </c>
      <c r="J84" s="11">
        <v>100</v>
      </c>
      <c r="K84" s="467">
        <f t="shared" si="38"/>
        <v>0.1111111111111111</v>
      </c>
      <c r="L84" s="467">
        <f t="shared" si="39"/>
        <v>-0.11504424778761062</v>
      </c>
      <c r="N84" s="462" t="s">
        <v>101</v>
      </c>
      <c r="O84" s="11">
        <v>105</v>
      </c>
      <c r="P84" s="11">
        <v>149</v>
      </c>
      <c r="Q84" s="11">
        <v>169</v>
      </c>
      <c r="R84" s="467">
        <f t="shared" si="40"/>
        <v>0.60952380952380958</v>
      </c>
      <c r="S84" s="467">
        <f t="shared" si="41"/>
        <v>0.13422818791946309</v>
      </c>
      <c r="U84" s="11">
        <v>90</v>
      </c>
      <c r="V84" s="11">
        <v>113</v>
      </c>
      <c r="W84" s="11">
        <v>100</v>
      </c>
      <c r="X84" s="467">
        <f t="shared" si="42"/>
        <v>0.1111111111111111</v>
      </c>
      <c r="Y84" s="467">
        <f t="shared" si="43"/>
        <v>-0.11504424778761062</v>
      </c>
    </row>
    <row r="85" spans="1:25" ht="12.75" customHeight="1" x14ac:dyDescent="0.2">
      <c r="A85" s="462" t="s">
        <v>102</v>
      </c>
      <c r="B85" s="11">
        <v>159</v>
      </c>
      <c r="C85" s="11">
        <v>159</v>
      </c>
      <c r="D85" s="11">
        <v>165</v>
      </c>
      <c r="E85" s="467">
        <f t="shared" si="36"/>
        <v>3.7735849056603772E-2</v>
      </c>
      <c r="F85" s="467">
        <f t="shared" si="37"/>
        <v>3.7735849056603772E-2</v>
      </c>
      <c r="H85" s="11">
        <v>104</v>
      </c>
      <c r="I85" s="11">
        <v>115</v>
      </c>
      <c r="J85" s="11">
        <v>123</v>
      </c>
      <c r="K85" s="467">
        <f t="shared" si="38"/>
        <v>0.18269230769230768</v>
      </c>
      <c r="L85" s="467">
        <f t="shared" si="39"/>
        <v>6.9565217391304349E-2</v>
      </c>
      <c r="N85" s="462" t="s">
        <v>102</v>
      </c>
      <c r="O85" s="11">
        <v>159</v>
      </c>
      <c r="P85" s="11">
        <v>159</v>
      </c>
      <c r="Q85" s="11">
        <v>165</v>
      </c>
      <c r="R85" s="467">
        <f t="shared" si="40"/>
        <v>3.7735849056603772E-2</v>
      </c>
      <c r="S85" s="467">
        <f t="shared" si="41"/>
        <v>3.7735849056603772E-2</v>
      </c>
      <c r="U85" s="11">
        <v>104</v>
      </c>
      <c r="V85" s="11">
        <v>115</v>
      </c>
      <c r="W85" s="11">
        <v>123</v>
      </c>
      <c r="X85" s="467">
        <f t="shared" si="42"/>
        <v>0.18269230769230768</v>
      </c>
      <c r="Y85" s="467">
        <f t="shared" si="43"/>
        <v>6.9565217391304349E-2</v>
      </c>
    </row>
    <row r="86" spans="1:25" ht="12.75" customHeight="1" x14ac:dyDescent="0.2">
      <c r="A86" s="462" t="s">
        <v>103</v>
      </c>
      <c r="B86" s="11">
        <v>184</v>
      </c>
      <c r="C86" s="11">
        <v>172</v>
      </c>
      <c r="D86" s="11">
        <v>159</v>
      </c>
      <c r="E86" s="467">
        <f t="shared" si="36"/>
        <v>-0.1358695652173913</v>
      </c>
      <c r="F86" s="467">
        <f t="shared" si="37"/>
        <v>-7.5581395348837205E-2</v>
      </c>
      <c r="H86" s="11">
        <v>126</v>
      </c>
      <c r="I86" s="11">
        <v>166</v>
      </c>
      <c r="J86" s="11">
        <v>144</v>
      </c>
      <c r="K86" s="467">
        <f t="shared" si="38"/>
        <v>0.14285714285714285</v>
      </c>
      <c r="L86" s="467">
        <f t="shared" si="39"/>
        <v>-0.13253012048192772</v>
      </c>
      <c r="N86" s="462" t="s">
        <v>103</v>
      </c>
      <c r="O86" s="11">
        <v>184</v>
      </c>
      <c r="P86" s="11">
        <v>172</v>
      </c>
      <c r="Q86" s="11">
        <v>159</v>
      </c>
      <c r="R86" s="467">
        <f t="shared" si="40"/>
        <v>-0.1358695652173913</v>
      </c>
      <c r="S86" s="467">
        <f t="shared" si="41"/>
        <v>-7.5581395348837205E-2</v>
      </c>
      <c r="U86" s="11">
        <v>126</v>
      </c>
      <c r="V86" s="11">
        <v>166</v>
      </c>
      <c r="W86" s="11">
        <v>144</v>
      </c>
      <c r="X86" s="467">
        <f t="shared" si="42"/>
        <v>0.14285714285714285</v>
      </c>
      <c r="Y86" s="467">
        <f t="shared" si="43"/>
        <v>-0.13253012048192772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835</v>
      </c>
      <c r="C94" s="462">
        <f>SUM(C81:C92)</f>
        <v>795</v>
      </c>
      <c r="D94" s="462">
        <f>SUM(D81:D92)</f>
        <v>773</v>
      </c>
      <c r="E94" s="467">
        <f>(+D94-B94)/B94</f>
        <v>-7.4251497005988029E-2</v>
      </c>
      <c r="F94" s="467">
        <f>(+D94-C94)/C94</f>
        <v>-2.7672955974842768E-2</v>
      </c>
      <c r="H94" s="462">
        <f>SUM(H81:H92)</f>
        <v>558</v>
      </c>
      <c r="I94" s="462">
        <f>SUM(I81:I92)</f>
        <v>637</v>
      </c>
      <c r="J94" s="462">
        <f>SUM(J81:J92)</f>
        <v>628</v>
      </c>
      <c r="K94" s="467">
        <f>(+J94-H94)/H94</f>
        <v>0.12544802867383512</v>
      </c>
      <c r="L94" s="467">
        <f>(+J94-I94)/I94</f>
        <v>-1.4128728414442701E-2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773</v>
      </c>
      <c r="R94" s="467">
        <f>(+Q94-O94)/O94</f>
        <v>-0.52430769230769225</v>
      </c>
      <c r="S94" s="467">
        <f>(+Q94-P94)/P94</f>
        <v>-0.47770270270270271</v>
      </c>
      <c r="U94" s="462">
        <f>SUM(U81:U92)</f>
        <v>1476</v>
      </c>
      <c r="V94" s="462">
        <f>SUM(V81:V92)</f>
        <v>1429</v>
      </c>
      <c r="W94" s="462">
        <f>SUM(W81:W92)</f>
        <v>628</v>
      </c>
      <c r="X94" s="467">
        <f>(+W94-U94)/U94</f>
        <v>-0.57452574525745259</v>
      </c>
      <c r="Y94" s="467">
        <f>(+W94-V94)/V94</f>
        <v>-0.56053184044786564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5" si="44">(+D100-B100)/B100</f>
        <v>-0.26428571428571429</v>
      </c>
      <c r="F100" s="467">
        <f t="shared" ref="F100:F105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5" si="46">(+J100-H100)/H100</f>
        <v>0.24742268041237114</v>
      </c>
      <c r="L100" s="467">
        <f t="shared" ref="L100:L105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B102" s="462">
        <v>213</v>
      </c>
      <c r="C102" s="462">
        <v>201</v>
      </c>
      <c r="D102" s="462">
        <v>183</v>
      </c>
      <c r="E102" s="467">
        <f t="shared" si="44"/>
        <v>-0.14084507042253522</v>
      </c>
      <c r="F102" s="467">
        <f t="shared" si="45"/>
        <v>-8.9552238805970144E-2</v>
      </c>
      <c r="H102" s="462">
        <v>136</v>
      </c>
      <c r="I102" s="462">
        <v>151</v>
      </c>
      <c r="J102" s="462">
        <v>138</v>
      </c>
      <c r="K102" s="467">
        <f t="shared" si="46"/>
        <v>1.4705882352941176E-2</v>
      </c>
      <c r="L102" s="467">
        <f t="shared" si="47"/>
        <v>-8.6092715231788075E-2</v>
      </c>
      <c r="N102" s="462" t="s">
        <v>100</v>
      </c>
      <c r="O102" s="462">
        <v>213</v>
      </c>
      <c r="P102" s="462">
        <v>201</v>
      </c>
      <c r="Q102" s="462">
        <v>183</v>
      </c>
      <c r="R102" s="467">
        <f t="shared" si="48"/>
        <v>-0.14084507042253522</v>
      </c>
      <c r="S102" s="467">
        <f t="shared" si="49"/>
        <v>-8.9552238805970144E-2</v>
      </c>
      <c r="U102" s="462">
        <v>136</v>
      </c>
      <c r="V102" s="462">
        <v>151</v>
      </c>
      <c r="W102" s="462">
        <v>138</v>
      </c>
      <c r="X102" s="467">
        <f t="shared" si="50"/>
        <v>1.4705882352941176E-2</v>
      </c>
      <c r="Y102" s="467">
        <f t="shared" si="51"/>
        <v>-8.6092715231788075E-2</v>
      </c>
    </row>
    <row r="103" spans="1:25" ht="12.75" customHeight="1" x14ac:dyDescent="0.2">
      <c r="A103" s="462" t="s">
        <v>101</v>
      </c>
      <c r="B103" s="11">
        <v>178</v>
      </c>
      <c r="C103" s="11">
        <v>224</v>
      </c>
      <c r="D103" s="11">
        <v>212</v>
      </c>
      <c r="E103" s="467">
        <f t="shared" si="44"/>
        <v>0.19101123595505617</v>
      </c>
      <c r="F103" s="467">
        <f t="shared" si="45"/>
        <v>-5.3571428571428568E-2</v>
      </c>
      <c r="H103" s="11">
        <v>157</v>
      </c>
      <c r="I103" s="11">
        <v>173</v>
      </c>
      <c r="J103" s="11">
        <v>124</v>
      </c>
      <c r="K103" s="467">
        <f t="shared" si="46"/>
        <v>-0.21019108280254778</v>
      </c>
      <c r="L103" s="467">
        <f t="shared" si="47"/>
        <v>-0.2832369942196532</v>
      </c>
      <c r="N103" s="462" t="s">
        <v>101</v>
      </c>
      <c r="O103" s="11">
        <v>178</v>
      </c>
      <c r="P103" s="11">
        <v>224</v>
      </c>
      <c r="Q103" s="11">
        <v>212</v>
      </c>
      <c r="R103" s="467">
        <f t="shared" si="48"/>
        <v>0.19101123595505617</v>
      </c>
      <c r="S103" s="467">
        <f t="shared" si="49"/>
        <v>-5.3571428571428568E-2</v>
      </c>
      <c r="U103" s="11">
        <v>157</v>
      </c>
      <c r="V103" s="11">
        <v>173</v>
      </c>
      <c r="W103" s="11">
        <v>124</v>
      </c>
      <c r="X103" s="467">
        <f t="shared" si="50"/>
        <v>-0.21019108280254778</v>
      </c>
      <c r="Y103" s="467">
        <f t="shared" si="51"/>
        <v>-0.2832369942196532</v>
      </c>
    </row>
    <row r="104" spans="1:25" ht="12.75" customHeight="1" x14ac:dyDescent="0.2">
      <c r="A104" s="462" t="s">
        <v>102</v>
      </c>
      <c r="B104" s="11">
        <v>206</v>
      </c>
      <c r="C104" s="11">
        <v>249</v>
      </c>
      <c r="D104" s="11">
        <v>213</v>
      </c>
      <c r="E104" s="467">
        <f t="shared" si="44"/>
        <v>3.3980582524271843E-2</v>
      </c>
      <c r="F104" s="467">
        <f t="shared" si="45"/>
        <v>-0.14457831325301204</v>
      </c>
      <c r="H104" s="11">
        <v>174</v>
      </c>
      <c r="I104" s="11">
        <v>161</v>
      </c>
      <c r="J104" s="11">
        <v>176</v>
      </c>
      <c r="K104" s="467">
        <f t="shared" si="46"/>
        <v>1.1494252873563218E-2</v>
      </c>
      <c r="L104" s="467">
        <f t="shared" si="47"/>
        <v>9.3167701863354033E-2</v>
      </c>
      <c r="N104" s="462" t="s">
        <v>102</v>
      </c>
      <c r="O104" s="11">
        <v>206</v>
      </c>
      <c r="P104" s="11">
        <v>249</v>
      </c>
      <c r="Q104" s="11">
        <v>213</v>
      </c>
      <c r="R104" s="467">
        <f t="shared" si="48"/>
        <v>3.3980582524271843E-2</v>
      </c>
      <c r="S104" s="467">
        <f t="shared" si="49"/>
        <v>-0.14457831325301204</v>
      </c>
      <c r="U104" s="11">
        <v>174</v>
      </c>
      <c r="V104" s="11">
        <v>161</v>
      </c>
      <c r="W104" s="11">
        <v>176</v>
      </c>
      <c r="X104" s="467">
        <f t="shared" si="50"/>
        <v>1.1494252873563218E-2</v>
      </c>
      <c r="Y104" s="467">
        <f t="shared" si="51"/>
        <v>9.3167701863354033E-2</v>
      </c>
    </row>
    <row r="105" spans="1:25" ht="12.75" customHeight="1" x14ac:dyDescent="0.2">
      <c r="A105" s="462" t="s">
        <v>103</v>
      </c>
      <c r="B105" s="11">
        <v>233</v>
      </c>
      <c r="C105" s="11">
        <v>289</v>
      </c>
      <c r="D105" s="11">
        <v>241</v>
      </c>
      <c r="E105" s="467">
        <f t="shared" si="44"/>
        <v>3.4334763948497854E-2</v>
      </c>
      <c r="F105" s="467">
        <f t="shared" si="45"/>
        <v>-0.16608996539792387</v>
      </c>
      <c r="H105" s="11">
        <v>198</v>
      </c>
      <c r="I105" s="11">
        <v>247</v>
      </c>
      <c r="J105" s="11">
        <v>200</v>
      </c>
      <c r="K105" s="467">
        <f t="shared" si="46"/>
        <v>1.0101010101010102E-2</v>
      </c>
      <c r="L105" s="467">
        <f t="shared" si="47"/>
        <v>-0.19028340080971659</v>
      </c>
      <c r="N105" s="462" t="s">
        <v>103</v>
      </c>
      <c r="O105" s="11">
        <v>233</v>
      </c>
      <c r="P105" s="11">
        <v>289</v>
      </c>
      <c r="Q105" s="11">
        <v>241</v>
      </c>
      <c r="R105" s="467">
        <f t="shared" si="48"/>
        <v>3.4334763948497854E-2</v>
      </c>
      <c r="S105" s="467">
        <f t="shared" si="49"/>
        <v>-0.16608996539792387</v>
      </c>
      <c r="U105" s="11">
        <v>198</v>
      </c>
      <c r="V105" s="11">
        <v>247</v>
      </c>
      <c r="W105" s="11">
        <v>200</v>
      </c>
      <c r="X105" s="467">
        <f t="shared" si="50"/>
        <v>1.0101010101010102E-2</v>
      </c>
      <c r="Y105" s="467">
        <f t="shared" si="51"/>
        <v>-0.19028340080971659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8"/>
        <v>-1</v>
      </c>
      <c r="S106" s="467">
        <f t="shared" si="49"/>
        <v>-1</v>
      </c>
      <c r="U106" s="11">
        <v>217</v>
      </c>
      <c r="V106" s="11">
        <v>246</v>
      </c>
      <c r="W106" s="11"/>
      <c r="X106" s="467">
        <f t="shared" si="50"/>
        <v>-1</v>
      </c>
      <c r="Y106" s="467">
        <f t="shared" si="51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1148</v>
      </c>
      <c r="C113" s="462">
        <f>SUM(C100:C111)</f>
        <v>1220</v>
      </c>
      <c r="D113" s="462">
        <f>SUM(D100:D111)</f>
        <v>1077</v>
      </c>
      <c r="E113" s="467">
        <f>(+D113-B113)/B113</f>
        <v>-6.1846689895470382E-2</v>
      </c>
      <c r="F113" s="467">
        <f>(+D113-C113)/C113</f>
        <v>-0.11721311475409836</v>
      </c>
      <c r="H113" s="462">
        <f>SUM(H100:H112)</f>
        <v>861</v>
      </c>
      <c r="I113" s="462">
        <f>SUM(I100:I112)</f>
        <v>929</v>
      </c>
      <c r="J113" s="462">
        <f>SUM(J100:J112)</f>
        <v>837</v>
      </c>
      <c r="K113" s="467">
        <f>(+J113-H113)/H113</f>
        <v>-2.7874564459930314E-2</v>
      </c>
      <c r="L113" s="467">
        <f>(+J113-I113)/I113</f>
        <v>-9.903121636167922E-2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1077</v>
      </c>
      <c r="R113" s="467">
        <f>(+Q113-O113)/O113</f>
        <v>-0.52928321678321677</v>
      </c>
      <c r="S113" s="467">
        <f>(+Q113-P113)/P113</f>
        <v>-0.54131175468483816</v>
      </c>
      <c r="U113" s="462">
        <f>SUM(U100:U112)</f>
        <v>2144</v>
      </c>
      <c r="V113" s="462">
        <f>SUM(V100:V112)</f>
        <v>2198</v>
      </c>
      <c r="W113" s="462">
        <f>SUM(W100:W112)</f>
        <v>837</v>
      </c>
      <c r="X113" s="467">
        <f>(+W113-U113)/U113</f>
        <v>-0.60960820895522383</v>
      </c>
      <c r="Y113" s="467">
        <f>(+W113-V113)/V113</f>
        <v>-0.61919927206551406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44755</v>
      </c>
      <c r="G116" s="465" t="s">
        <v>3</v>
      </c>
      <c r="N116" s="461">
        <f ca="1">TODAY()</f>
        <v>44755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4" si="52">(+D119-B119)/B119</f>
        <v>-0.13930348258706468</v>
      </c>
      <c r="F119" s="467">
        <f t="shared" ref="F119:F124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4" si="54">(+J119-H119)/H119</f>
        <v>1.8181818181818181E-2</v>
      </c>
      <c r="L119" s="467">
        <f t="shared" ref="L119:L124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B121" s="462">
        <v>320</v>
      </c>
      <c r="C121" s="462">
        <v>259</v>
      </c>
      <c r="D121" s="462">
        <v>285</v>
      </c>
      <c r="E121" s="467">
        <f t="shared" si="52"/>
        <v>-0.109375</v>
      </c>
      <c r="F121" s="467">
        <f t="shared" si="53"/>
        <v>0.10038610038610038</v>
      </c>
      <c r="H121" s="462">
        <v>210</v>
      </c>
      <c r="I121" s="462">
        <v>245</v>
      </c>
      <c r="J121" s="462">
        <v>221</v>
      </c>
      <c r="K121" s="467">
        <f t="shared" si="54"/>
        <v>5.2380952380952382E-2</v>
      </c>
      <c r="L121" s="467">
        <f t="shared" si="55"/>
        <v>-9.7959183673469383E-2</v>
      </c>
      <c r="N121" s="462" t="s">
        <v>100</v>
      </c>
      <c r="O121" s="462">
        <v>320</v>
      </c>
      <c r="P121" s="462">
        <v>259</v>
      </c>
      <c r="Q121" s="462">
        <v>285</v>
      </c>
      <c r="R121" s="467">
        <f t="shared" si="56"/>
        <v>-0.109375</v>
      </c>
      <c r="S121" s="467">
        <f t="shared" si="57"/>
        <v>0.10038610038610038</v>
      </c>
      <c r="U121" s="462">
        <v>210</v>
      </c>
      <c r="V121" s="462">
        <v>245</v>
      </c>
      <c r="W121" s="462">
        <v>221</v>
      </c>
      <c r="X121" s="467">
        <f t="shared" si="58"/>
        <v>5.2380952380952382E-2</v>
      </c>
      <c r="Y121" s="467">
        <f t="shared" si="59"/>
        <v>-9.7959183673469383E-2</v>
      </c>
    </row>
    <row r="122" spans="1:25" ht="12.75" customHeight="1" x14ac:dyDescent="0.2">
      <c r="A122" s="462" t="s">
        <v>101</v>
      </c>
      <c r="B122" s="11">
        <v>225</v>
      </c>
      <c r="C122" s="11">
        <v>341</v>
      </c>
      <c r="D122" s="11">
        <v>329</v>
      </c>
      <c r="E122" s="467">
        <f t="shared" si="52"/>
        <v>0.4622222222222222</v>
      </c>
      <c r="F122" s="467">
        <f t="shared" si="53"/>
        <v>-3.519061583577713E-2</v>
      </c>
      <c r="H122" s="11">
        <v>197</v>
      </c>
      <c r="I122" s="11">
        <v>252</v>
      </c>
      <c r="J122" s="11">
        <v>236</v>
      </c>
      <c r="K122" s="467">
        <f t="shared" si="54"/>
        <v>0.19796954314720813</v>
      </c>
      <c r="L122" s="467">
        <f t="shared" si="55"/>
        <v>-6.3492063492063489E-2</v>
      </c>
      <c r="N122" s="462" t="s">
        <v>101</v>
      </c>
      <c r="O122" s="11">
        <v>225</v>
      </c>
      <c r="P122" s="11">
        <v>341</v>
      </c>
      <c r="Q122" s="11">
        <v>329</v>
      </c>
      <c r="R122" s="467">
        <f t="shared" si="56"/>
        <v>0.4622222222222222</v>
      </c>
      <c r="S122" s="467">
        <f t="shared" si="57"/>
        <v>-3.519061583577713E-2</v>
      </c>
      <c r="U122" s="11">
        <v>197</v>
      </c>
      <c r="V122" s="11">
        <v>252</v>
      </c>
      <c r="W122" s="11">
        <v>236</v>
      </c>
      <c r="X122" s="467">
        <f t="shared" si="58"/>
        <v>0.19796954314720813</v>
      </c>
      <c r="Y122" s="467">
        <f t="shared" si="59"/>
        <v>-6.3492063492063489E-2</v>
      </c>
    </row>
    <row r="123" spans="1:25" ht="12.75" customHeight="1" x14ac:dyDescent="0.2">
      <c r="A123" s="462" t="s">
        <v>102</v>
      </c>
      <c r="B123" s="11">
        <v>292</v>
      </c>
      <c r="C123" s="11">
        <v>368</v>
      </c>
      <c r="D123" s="11">
        <v>361</v>
      </c>
      <c r="E123" s="467">
        <f t="shared" si="52"/>
        <v>0.2363013698630137</v>
      </c>
      <c r="F123" s="467">
        <f t="shared" si="53"/>
        <v>-1.9021739130434784E-2</v>
      </c>
      <c r="H123" s="11">
        <v>221</v>
      </c>
      <c r="I123" s="11">
        <v>257</v>
      </c>
      <c r="J123" s="11">
        <v>268</v>
      </c>
      <c r="K123" s="467">
        <f t="shared" si="54"/>
        <v>0.21266968325791855</v>
      </c>
      <c r="L123" s="467">
        <f t="shared" si="55"/>
        <v>4.2801556420233464E-2</v>
      </c>
      <c r="N123" s="462" t="s">
        <v>102</v>
      </c>
      <c r="O123" s="11">
        <v>292</v>
      </c>
      <c r="P123" s="11">
        <v>368</v>
      </c>
      <c r="Q123" s="11">
        <v>361</v>
      </c>
      <c r="R123" s="467">
        <f t="shared" si="56"/>
        <v>0.2363013698630137</v>
      </c>
      <c r="S123" s="467">
        <f t="shared" si="57"/>
        <v>-1.9021739130434784E-2</v>
      </c>
      <c r="U123" s="11">
        <v>221</v>
      </c>
      <c r="V123" s="11">
        <v>257</v>
      </c>
      <c r="W123" s="11">
        <v>268</v>
      </c>
      <c r="X123" s="467">
        <f t="shared" si="58"/>
        <v>0.21266968325791855</v>
      </c>
      <c r="Y123" s="467">
        <f t="shared" si="59"/>
        <v>4.2801556420233464E-2</v>
      </c>
    </row>
    <row r="124" spans="1:25" ht="12.75" customHeight="1" x14ac:dyDescent="0.2">
      <c r="A124" s="462" t="s">
        <v>103</v>
      </c>
      <c r="B124" s="11">
        <v>339</v>
      </c>
      <c r="C124" s="11">
        <v>411</v>
      </c>
      <c r="D124" s="11">
        <v>439</v>
      </c>
      <c r="E124" s="467">
        <f t="shared" si="52"/>
        <v>0.29498525073746312</v>
      </c>
      <c r="F124" s="467">
        <f t="shared" si="53"/>
        <v>6.8126520681265207E-2</v>
      </c>
      <c r="H124" s="11">
        <v>272</v>
      </c>
      <c r="I124" s="11">
        <v>350</v>
      </c>
      <c r="J124" s="11">
        <v>284</v>
      </c>
      <c r="K124" s="467">
        <f t="shared" si="54"/>
        <v>4.4117647058823532E-2</v>
      </c>
      <c r="L124" s="467">
        <f t="shared" si="55"/>
        <v>-0.18857142857142858</v>
      </c>
      <c r="N124" s="462" t="s">
        <v>103</v>
      </c>
      <c r="O124" s="11">
        <v>339</v>
      </c>
      <c r="P124" s="11">
        <v>411</v>
      </c>
      <c r="Q124" s="11">
        <v>439</v>
      </c>
      <c r="R124" s="467">
        <f t="shared" si="56"/>
        <v>0.29498525073746312</v>
      </c>
      <c r="S124" s="467">
        <f t="shared" si="57"/>
        <v>6.8126520681265207E-2</v>
      </c>
      <c r="U124" s="11">
        <v>272</v>
      </c>
      <c r="V124" s="11">
        <v>350</v>
      </c>
      <c r="W124" s="11">
        <v>284</v>
      </c>
      <c r="X124" s="467">
        <f t="shared" si="58"/>
        <v>4.4117647058823532E-2</v>
      </c>
      <c r="Y124" s="467">
        <f t="shared" si="59"/>
        <v>-0.18857142857142858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6"/>
        <v>-1</v>
      </c>
      <c r="S125" s="467">
        <f t="shared" si="57"/>
        <v>-1</v>
      </c>
      <c r="U125" s="11">
        <v>323</v>
      </c>
      <c r="V125" s="11">
        <v>332</v>
      </c>
      <c r="W125" s="11"/>
      <c r="X125" s="467">
        <f t="shared" si="58"/>
        <v>-1</v>
      </c>
      <c r="Y125" s="467">
        <f t="shared" si="59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1633</v>
      </c>
      <c r="C132" s="462">
        <f>SUM(C119:C130)</f>
        <v>1749</v>
      </c>
      <c r="D132" s="462">
        <f>SUM(D119:D130)</f>
        <v>1753</v>
      </c>
      <c r="E132" s="467">
        <f>(+D132-B132)/B132</f>
        <v>7.3484384568279243E-2</v>
      </c>
      <c r="F132" s="467">
        <f>(+D132-C132)/C132</f>
        <v>2.2870211549456832E-3</v>
      </c>
      <c r="H132" s="462">
        <f>SUM(H119:H131)</f>
        <v>1198</v>
      </c>
      <c r="I132" s="462">
        <f>SUM(I119:I131)</f>
        <v>1456</v>
      </c>
      <c r="J132" s="462">
        <f>SUM(J119:J131)</f>
        <v>1386</v>
      </c>
      <c r="K132" s="467">
        <f>(+J132-H132)/H132</f>
        <v>0.15692821368948248</v>
      </c>
      <c r="L132" s="467">
        <f>(+J132-I132)/I132</f>
        <v>-4.807692307692308E-2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1753</v>
      </c>
      <c r="R132" s="467">
        <f>(+Q132-O132)/O132</f>
        <v>-0.49828277046365199</v>
      </c>
      <c r="S132" s="467">
        <f>(+Q132-P132)/P132</f>
        <v>-0.52415852334419111</v>
      </c>
      <c r="U132" s="462">
        <f>SUM(U119:U131)</f>
        <v>3052</v>
      </c>
      <c r="V132" s="462">
        <f>SUM(V119:V131)</f>
        <v>3336</v>
      </c>
      <c r="W132" s="462">
        <f>SUM(W119:W131)</f>
        <v>1386</v>
      </c>
      <c r="X132" s="467">
        <f>(+W132-U132)/U132</f>
        <v>-0.54587155963302747</v>
      </c>
      <c r="Y132" s="467">
        <f>(+W132-V132)/V132</f>
        <v>-0.58453237410071945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43" si="60">(+D138-B138)/B138</f>
        <v>-0.32085561497326204</v>
      </c>
      <c r="F138" s="467">
        <f t="shared" ref="F138:F143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43" si="62">(+J138-H138)/H138</f>
        <v>0.17094017094017094</v>
      </c>
      <c r="L138" s="467">
        <f t="shared" ref="L138:L143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B140" s="462">
        <v>266</v>
      </c>
      <c r="C140" s="462">
        <v>227</v>
      </c>
      <c r="D140" s="462">
        <v>234</v>
      </c>
      <c r="E140" s="467">
        <f t="shared" si="60"/>
        <v>-0.12030075187969924</v>
      </c>
      <c r="F140" s="467">
        <f t="shared" si="61"/>
        <v>3.0837004405286344E-2</v>
      </c>
      <c r="H140" s="462">
        <v>177</v>
      </c>
      <c r="I140" s="462">
        <v>169</v>
      </c>
      <c r="J140" s="462">
        <v>164</v>
      </c>
      <c r="K140" s="467">
        <f t="shared" si="62"/>
        <v>-7.3446327683615822E-2</v>
      </c>
      <c r="L140" s="467">
        <f t="shared" si="63"/>
        <v>-2.9585798816568046E-2</v>
      </c>
      <c r="N140" s="462" t="s">
        <v>100</v>
      </c>
      <c r="O140" s="462">
        <v>266</v>
      </c>
      <c r="P140" s="462">
        <v>227</v>
      </c>
      <c r="Q140" s="462">
        <v>234</v>
      </c>
      <c r="R140" s="467">
        <f t="shared" si="64"/>
        <v>-0.12030075187969924</v>
      </c>
      <c r="S140" s="467">
        <f t="shared" si="65"/>
        <v>3.0837004405286344E-2</v>
      </c>
      <c r="U140" s="462">
        <v>177</v>
      </c>
      <c r="V140" s="462">
        <v>169</v>
      </c>
      <c r="W140" s="462">
        <v>164</v>
      </c>
      <c r="X140" s="467">
        <f t="shared" si="66"/>
        <v>-7.3446327683615822E-2</v>
      </c>
      <c r="Y140" s="467">
        <f t="shared" si="67"/>
        <v>-2.9585798816568046E-2</v>
      </c>
    </row>
    <row r="141" spans="1:25" ht="12.75" customHeight="1" x14ac:dyDescent="0.2">
      <c r="A141" s="462" t="s">
        <v>101</v>
      </c>
      <c r="B141" s="11">
        <v>212</v>
      </c>
      <c r="C141" s="11">
        <v>273</v>
      </c>
      <c r="D141" s="11">
        <v>250</v>
      </c>
      <c r="E141" s="467">
        <f t="shared" si="60"/>
        <v>0.17924528301886791</v>
      </c>
      <c r="F141" s="467">
        <f t="shared" si="61"/>
        <v>-8.4249084249084255E-2</v>
      </c>
      <c r="H141" s="11">
        <v>179</v>
      </c>
      <c r="I141" s="11">
        <v>189</v>
      </c>
      <c r="J141" s="11">
        <v>203</v>
      </c>
      <c r="K141" s="467">
        <f t="shared" si="62"/>
        <v>0.13407821229050279</v>
      </c>
      <c r="L141" s="467">
        <f t="shared" si="63"/>
        <v>7.407407407407407E-2</v>
      </c>
      <c r="N141" s="462" t="s">
        <v>101</v>
      </c>
      <c r="O141" s="11">
        <v>212</v>
      </c>
      <c r="P141" s="11">
        <v>273</v>
      </c>
      <c r="Q141" s="11">
        <v>250</v>
      </c>
      <c r="R141" s="467">
        <f t="shared" si="64"/>
        <v>0.17924528301886791</v>
      </c>
      <c r="S141" s="467">
        <f t="shared" si="65"/>
        <v>-8.4249084249084255E-2</v>
      </c>
      <c r="U141" s="11">
        <v>179</v>
      </c>
      <c r="V141" s="11">
        <v>189</v>
      </c>
      <c r="W141" s="11">
        <v>203</v>
      </c>
      <c r="X141" s="467">
        <f t="shared" si="66"/>
        <v>0.13407821229050279</v>
      </c>
      <c r="Y141" s="467">
        <f t="shared" si="67"/>
        <v>7.407407407407407E-2</v>
      </c>
    </row>
    <row r="142" spans="1:25" ht="12.75" customHeight="1" x14ac:dyDescent="0.2">
      <c r="A142" s="462" t="s">
        <v>102</v>
      </c>
      <c r="B142" s="11">
        <v>233</v>
      </c>
      <c r="C142" s="11">
        <v>279</v>
      </c>
      <c r="D142" s="11">
        <v>273</v>
      </c>
      <c r="E142" s="467">
        <f t="shared" si="60"/>
        <v>0.17167381974248927</v>
      </c>
      <c r="F142" s="467">
        <f t="shared" si="61"/>
        <v>-2.1505376344086023E-2</v>
      </c>
      <c r="H142" s="11">
        <v>170</v>
      </c>
      <c r="I142" s="11">
        <v>211</v>
      </c>
      <c r="J142" s="11">
        <v>196</v>
      </c>
      <c r="K142" s="467">
        <f t="shared" si="62"/>
        <v>0.15294117647058825</v>
      </c>
      <c r="L142" s="467">
        <f t="shared" si="63"/>
        <v>-7.1090047393364927E-2</v>
      </c>
      <c r="N142" s="462" t="s">
        <v>102</v>
      </c>
      <c r="O142" s="11">
        <v>233</v>
      </c>
      <c r="P142" s="11">
        <v>279</v>
      </c>
      <c r="Q142" s="11">
        <v>273</v>
      </c>
      <c r="R142" s="467">
        <f t="shared" si="64"/>
        <v>0.17167381974248927</v>
      </c>
      <c r="S142" s="467">
        <f t="shared" si="65"/>
        <v>-2.1505376344086023E-2</v>
      </c>
      <c r="U142" s="11">
        <v>170</v>
      </c>
      <c r="V142" s="11">
        <v>211</v>
      </c>
      <c r="W142" s="11">
        <v>196</v>
      </c>
      <c r="X142" s="467">
        <f t="shared" si="66"/>
        <v>0.15294117647058825</v>
      </c>
      <c r="Y142" s="467">
        <f t="shared" si="67"/>
        <v>-7.1090047393364927E-2</v>
      </c>
    </row>
    <row r="143" spans="1:25" ht="12.75" customHeight="1" x14ac:dyDescent="0.2">
      <c r="A143" s="462" t="s">
        <v>103</v>
      </c>
      <c r="B143" s="11">
        <v>300</v>
      </c>
      <c r="C143" s="11">
        <v>344</v>
      </c>
      <c r="D143" s="11">
        <v>305</v>
      </c>
      <c r="E143" s="467">
        <f t="shared" si="60"/>
        <v>1.6666666666666666E-2</v>
      </c>
      <c r="F143" s="467">
        <f t="shared" si="61"/>
        <v>-0.11337209302325581</v>
      </c>
      <c r="H143" s="11">
        <v>227</v>
      </c>
      <c r="I143" s="11">
        <v>289</v>
      </c>
      <c r="J143" s="11">
        <v>245</v>
      </c>
      <c r="K143" s="467">
        <f t="shared" si="62"/>
        <v>7.9295154185022032E-2</v>
      </c>
      <c r="L143" s="467">
        <f t="shared" si="63"/>
        <v>-0.15224913494809689</v>
      </c>
      <c r="N143" s="462" t="s">
        <v>103</v>
      </c>
      <c r="O143" s="11">
        <v>300</v>
      </c>
      <c r="P143" s="11">
        <v>344</v>
      </c>
      <c r="Q143" s="11">
        <v>305</v>
      </c>
      <c r="R143" s="467">
        <f t="shared" si="64"/>
        <v>1.6666666666666666E-2</v>
      </c>
      <c r="S143" s="467">
        <f t="shared" si="65"/>
        <v>-0.11337209302325581</v>
      </c>
      <c r="U143" s="11">
        <v>227</v>
      </c>
      <c r="V143" s="11">
        <v>289</v>
      </c>
      <c r="W143" s="11">
        <v>245</v>
      </c>
      <c r="X143" s="467">
        <f t="shared" si="66"/>
        <v>7.9295154185022032E-2</v>
      </c>
      <c r="Y143" s="467">
        <f t="shared" si="67"/>
        <v>-0.15224913494809689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4"/>
        <v>-1</v>
      </c>
      <c r="S144" s="467">
        <f t="shared" si="65"/>
        <v>-1</v>
      </c>
      <c r="U144" s="11">
        <v>292</v>
      </c>
      <c r="V144" s="11">
        <v>270</v>
      </c>
      <c r="W144" s="11"/>
      <c r="X144" s="467">
        <f t="shared" si="66"/>
        <v>-1</v>
      </c>
      <c r="Y144" s="467">
        <f t="shared" si="67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1391</v>
      </c>
      <c r="C151" s="462">
        <f>SUM(C138:C149)</f>
        <v>1385</v>
      </c>
      <c r="D151" s="462">
        <f>SUM(D138:D149)</f>
        <v>1334</v>
      </c>
      <c r="E151" s="467">
        <f>(+D151-B151)/B151</f>
        <v>-4.0977713874910136E-2</v>
      </c>
      <c r="F151" s="467">
        <f>(+D151-C151)/C151</f>
        <v>-3.6823104693140797E-2</v>
      </c>
      <c r="H151" s="462">
        <f>SUM(H138:H149)</f>
        <v>1003</v>
      </c>
      <c r="I151" s="462">
        <f>SUM(I138:I149)</f>
        <v>1148</v>
      </c>
      <c r="J151" s="462">
        <f>SUM(J138:J149)</f>
        <v>1077</v>
      </c>
      <c r="K151" s="467">
        <f>(+J151-H151)/H151</f>
        <v>7.3778664007976072E-2</v>
      </c>
      <c r="L151" s="467">
        <f>(+J151-I151)/I151</f>
        <v>-6.1846689895470382E-2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1334</v>
      </c>
      <c r="R151" s="467">
        <f>(+Q151-O151)/O151</f>
        <v>-0.53077734787196629</v>
      </c>
      <c r="S151" s="467">
        <f>(+Q151-P151)/P151</f>
        <v>-0.53696633113502257</v>
      </c>
      <c r="U151" s="462">
        <f>SUM(U138:U149)</f>
        <v>2471</v>
      </c>
      <c r="V151" s="462">
        <f>SUM(V138:V149)</f>
        <v>2621</v>
      </c>
      <c r="W151" s="462">
        <f>SUM(W138:W149)</f>
        <v>1077</v>
      </c>
      <c r="X151" s="467">
        <f>(+W151-U151)/U151</f>
        <v>-0.56414407122622423</v>
      </c>
      <c r="Y151" s="467">
        <f>(+W151-V151)/V151</f>
        <v>-0.58908813429988549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44755</v>
      </c>
      <c r="F155" s="468" t="s">
        <v>117</v>
      </c>
      <c r="G155" s="468"/>
      <c r="N155" s="461">
        <f ca="1">TODAY()</f>
        <v>44755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4" si="68">(+D159-B159)/B159</f>
        <v>-0.21052631578947367</v>
      </c>
      <c r="F159" s="467">
        <f t="shared" ref="F159:F164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4" si="70">(+J159-H159)/H159</f>
        <v>4.5454545454545456E-2</v>
      </c>
      <c r="L159" s="467">
        <f t="shared" ref="L159:L164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B161" s="462">
        <v>207</v>
      </c>
      <c r="C161" s="462">
        <v>165</v>
      </c>
      <c r="D161" s="462">
        <v>170</v>
      </c>
      <c r="E161" s="467">
        <f t="shared" si="68"/>
        <v>-0.17874396135265699</v>
      </c>
      <c r="F161" s="467">
        <f t="shared" si="69"/>
        <v>3.0303030303030304E-2</v>
      </c>
      <c r="H161" s="462">
        <v>127</v>
      </c>
      <c r="I161" s="462">
        <v>132</v>
      </c>
      <c r="J161" s="462">
        <v>131</v>
      </c>
      <c r="K161" s="467">
        <f t="shared" si="70"/>
        <v>3.1496062992125984E-2</v>
      </c>
      <c r="L161" s="467">
        <f t="shared" si="71"/>
        <v>-7.575757575757576E-3</v>
      </c>
      <c r="N161" s="462" t="s">
        <v>100</v>
      </c>
      <c r="O161" s="462">
        <v>207</v>
      </c>
      <c r="P161" s="462">
        <v>165</v>
      </c>
      <c r="Q161" s="462">
        <v>170</v>
      </c>
      <c r="R161" s="467">
        <f t="shared" si="72"/>
        <v>-0.17874396135265699</v>
      </c>
      <c r="S161" s="467">
        <f t="shared" si="73"/>
        <v>3.0303030303030304E-2</v>
      </c>
      <c r="U161" s="462">
        <v>127</v>
      </c>
      <c r="V161" s="462">
        <v>132</v>
      </c>
      <c r="W161" s="462">
        <v>131</v>
      </c>
      <c r="X161" s="467">
        <f t="shared" si="74"/>
        <v>3.1496062992125984E-2</v>
      </c>
      <c r="Y161" s="467">
        <f t="shared" si="75"/>
        <v>-7.575757575757576E-3</v>
      </c>
    </row>
    <row r="162" spans="1:25" ht="12.75" customHeight="1" x14ac:dyDescent="0.2">
      <c r="A162" s="462" t="s">
        <v>101</v>
      </c>
      <c r="B162" s="11">
        <v>138</v>
      </c>
      <c r="C162" s="11">
        <v>216</v>
      </c>
      <c r="D162" s="11">
        <v>211</v>
      </c>
      <c r="E162" s="467">
        <f t="shared" si="68"/>
        <v>0.52898550724637683</v>
      </c>
      <c r="F162" s="467">
        <f t="shared" si="69"/>
        <v>-2.3148148148148147E-2</v>
      </c>
      <c r="H162" s="11">
        <v>103</v>
      </c>
      <c r="I162" s="11">
        <v>155</v>
      </c>
      <c r="J162" s="11">
        <v>130</v>
      </c>
      <c r="K162" s="467">
        <f t="shared" si="70"/>
        <v>0.26213592233009708</v>
      </c>
      <c r="L162" s="467">
        <f t="shared" si="71"/>
        <v>-0.16129032258064516</v>
      </c>
      <c r="N162" s="462" t="s">
        <v>101</v>
      </c>
      <c r="O162" s="11">
        <v>138</v>
      </c>
      <c r="P162" s="11">
        <v>216</v>
      </c>
      <c r="Q162" s="11">
        <v>211</v>
      </c>
      <c r="R162" s="467">
        <f t="shared" si="72"/>
        <v>0.52898550724637683</v>
      </c>
      <c r="S162" s="467">
        <f t="shared" si="73"/>
        <v>-2.3148148148148147E-2</v>
      </c>
      <c r="U162" s="11">
        <v>103</v>
      </c>
      <c r="V162" s="11">
        <v>155</v>
      </c>
      <c r="W162" s="11">
        <v>130</v>
      </c>
      <c r="X162" s="467">
        <f t="shared" si="74"/>
        <v>0.26213592233009708</v>
      </c>
      <c r="Y162" s="467">
        <f t="shared" si="75"/>
        <v>-0.16129032258064516</v>
      </c>
    </row>
    <row r="163" spans="1:25" ht="12.75" customHeight="1" x14ac:dyDescent="0.2">
      <c r="A163" s="462" t="s">
        <v>102</v>
      </c>
      <c r="B163" s="11">
        <v>186</v>
      </c>
      <c r="C163" s="11">
        <v>244</v>
      </c>
      <c r="D163" s="11">
        <v>197</v>
      </c>
      <c r="E163" s="467">
        <f t="shared" si="68"/>
        <v>5.9139784946236562E-2</v>
      </c>
      <c r="F163" s="467">
        <f t="shared" si="69"/>
        <v>-0.19262295081967212</v>
      </c>
      <c r="H163" s="11">
        <v>129</v>
      </c>
      <c r="I163" s="11">
        <v>185</v>
      </c>
      <c r="J163" s="11">
        <v>167</v>
      </c>
      <c r="K163" s="467">
        <f t="shared" si="70"/>
        <v>0.29457364341085274</v>
      </c>
      <c r="L163" s="467">
        <f t="shared" si="71"/>
        <v>-9.7297297297297303E-2</v>
      </c>
      <c r="N163" s="462" t="s">
        <v>102</v>
      </c>
      <c r="O163" s="11">
        <v>186</v>
      </c>
      <c r="P163" s="11">
        <v>244</v>
      </c>
      <c r="Q163" s="11">
        <v>197</v>
      </c>
      <c r="R163" s="467">
        <f t="shared" si="72"/>
        <v>5.9139784946236562E-2</v>
      </c>
      <c r="S163" s="467">
        <f t="shared" si="73"/>
        <v>-0.19262295081967212</v>
      </c>
      <c r="U163" s="11">
        <v>129</v>
      </c>
      <c r="V163" s="11">
        <v>185</v>
      </c>
      <c r="W163" s="11">
        <v>167</v>
      </c>
      <c r="X163" s="467">
        <f t="shared" si="74"/>
        <v>0.29457364341085274</v>
      </c>
      <c r="Y163" s="467">
        <f t="shared" si="75"/>
        <v>-9.7297297297297303E-2</v>
      </c>
    </row>
    <row r="164" spans="1:25" ht="12.75" customHeight="1" x14ac:dyDescent="0.2">
      <c r="A164" s="462" t="s">
        <v>103</v>
      </c>
      <c r="B164" s="11">
        <v>237</v>
      </c>
      <c r="C164" s="11">
        <v>237</v>
      </c>
      <c r="D164" s="11">
        <v>223</v>
      </c>
      <c r="E164" s="467">
        <f t="shared" si="68"/>
        <v>-5.9071729957805907E-2</v>
      </c>
      <c r="F164" s="467">
        <f t="shared" si="69"/>
        <v>-5.9071729957805907E-2</v>
      </c>
      <c r="H164" s="11">
        <v>203</v>
      </c>
      <c r="I164" s="11">
        <v>216</v>
      </c>
      <c r="J164" s="11">
        <v>142</v>
      </c>
      <c r="K164" s="467">
        <f t="shared" si="70"/>
        <v>-0.30049261083743845</v>
      </c>
      <c r="L164" s="467">
        <f t="shared" si="71"/>
        <v>-0.34259259259259262</v>
      </c>
      <c r="N164" s="462" t="s">
        <v>103</v>
      </c>
      <c r="O164" s="11">
        <v>237</v>
      </c>
      <c r="P164" s="11">
        <v>237</v>
      </c>
      <c r="Q164" s="11">
        <v>223</v>
      </c>
      <c r="R164" s="467">
        <f t="shared" si="72"/>
        <v>-5.9071729957805907E-2</v>
      </c>
      <c r="S164" s="467">
        <f t="shared" si="73"/>
        <v>-5.9071729957805907E-2</v>
      </c>
      <c r="U164" s="11">
        <v>203</v>
      </c>
      <c r="V164" s="11">
        <v>216</v>
      </c>
      <c r="W164" s="11">
        <v>142</v>
      </c>
      <c r="X164" s="467">
        <f t="shared" si="74"/>
        <v>-0.30049261083743845</v>
      </c>
      <c r="Y164" s="467">
        <f t="shared" si="75"/>
        <v>-0.34259259259259262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2"/>
        <v>-1</v>
      </c>
      <c r="S165" s="467">
        <f t="shared" si="73"/>
        <v>-1</v>
      </c>
      <c r="U165" s="11">
        <v>236</v>
      </c>
      <c r="V165" s="11">
        <v>190</v>
      </c>
      <c r="W165" s="11"/>
      <c r="X165" s="467">
        <f t="shared" si="74"/>
        <v>-1</v>
      </c>
      <c r="Y165" s="467">
        <f t="shared" si="75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1109</v>
      </c>
      <c r="C172" s="462">
        <f>SUM(C159:C170)</f>
        <v>1126</v>
      </c>
      <c r="D172" s="462">
        <f>SUM(D159:D170)</f>
        <v>1023</v>
      </c>
      <c r="E172" s="467">
        <f>(+D172-B172)/B172</f>
        <v>-7.7547339945897201E-2</v>
      </c>
      <c r="F172" s="467">
        <f>(+D172-C172)/C172</f>
        <v>-9.1474245115452935E-2</v>
      </c>
      <c r="H172" s="462">
        <f>SUM(H159:H170)</f>
        <v>749</v>
      </c>
      <c r="I172" s="462">
        <f>SUM(I159:I170)</f>
        <v>900</v>
      </c>
      <c r="J172" s="462">
        <f>SUM(J159:J170)</f>
        <v>774</v>
      </c>
      <c r="K172" s="467">
        <f>(+J172-H172)/H172</f>
        <v>3.3377837116154871E-2</v>
      </c>
      <c r="L172" s="467">
        <f>(+J172-I172)/I172</f>
        <v>-0.14000000000000001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1023</v>
      </c>
      <c r="R172" s="467">
        <f>(+Q172-O172)/O172</f>
        <v>-0.55013192612137207</v>
      </c>
      <c r="S172" s="467">
        <f>(+Q172-P172)/P172</f>
        <v>-0.52922227335480898</v>
      </c>
      <c r="U172" s="462">
        <f>SUM(U159:U170)</f>
        <v>2009</v>
      </c>
      <c r="V172" s="462">
        <f>SUM(V159:V170)</f>
        <v>1962</v>
      </c>
      <c r="W172" s="462">
        <f>SUM(W159:W170)</f>
        <v>774</v>
      </c>
      <c r="X172" s="467">
        <f>(+W172-U172)/U172</f>
        <v>-0.61473369835739178</v>
      </c>
      <c r="Y172" s="467">
        <f>(+W172-V172)/V172</f>
        <v>-0.60550458715596334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83" si="76">(+D178-B178)/B178</f>
        <v>-0.18269230769230768</v>
      </c>
      <c r="F178" s="467">
        <f t="shared" ref="F178:F183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83" si="78">(+J178-H178)/H178</f>
        <v>-0.21495327102803738</v>
      </c>
      <c r="L178" s="467">
        <f t="shared" ref="L178:L183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B180" s="462">
        <v>130</v>
      </c>
      <c r="C180" s="462">
        <v>135</v>
      </c>
      <c r="D180" s="462">
        <v>103</v>
      </c>
      <c r="E180" s="467">
        <f t="shared" si="76"/>
        <v>-0.2076923076923077</v>
      </c>
      <c r="F180" s="467">
        <f t="shared" si="77"/>
        <v>-0.23703703703703705</v>
      </c>
      <c r="H180" s="462">
        <v>97</v>
      </c>
      <c r="I180" s="462">
        <v>123</v>
      </c>
      <c r="J180" s="462">
        <v>101</v>
      </c>
      <c r="K180" s="467">
        <f t="shared" si="78"/>
        <v>4.1237113402061855E-2</v>
      </c>
      <c r="L180" s="467">
        <f t="shared" si="79"/>
        <v>-0.17886178861788618</v>
      </c>
      <c r="N180" s="462" t="s">
        <v>100</v>
      </c>
      <c r="O180" s="462">
        <v>130</v>
      </c>
      <c r="P180" s="462">
        <v>135</v>
      </c>
      <c r="Q180" s="462">
        <v>103</v>
      </c>
      <c r="R180" s="467">
        <f t="shared" si="80"/>
        <v>-0.2076923076923077</v>
      </c>
      <c r="S180" s="467">
        <f t="shared" si="81"/>
        <v>-0.23703703703703705</v>
      </c>
      <c r="U180" s="462">
        <v>97</v>
      </c>
      <c r="V180" s="462">
        <v>123</v>
      </c>
      <c r="W180" s="462">
        <v>101</v>
      </c>
      <c r="X180" s="467">
        <f t="shared" si="82"/>
        <v>4.1237113402061855E-2</v>
      </c>
      <c r="Y180" s="467">
        <f t="shared" si="83"/>
        <v>-0.17886178861788618</v>
      </c>
    </row>
    <row r="181" spans="1:25" ht="12.75" customHeight="1" x14ac:dyDescent="0.2">
      <c r="A181" s="462" t="s">
        <v>101</v>
      </c>
      <c r="B181" s="11">
        <v>94</v>
      </c>
      <c r="C181" s="11">
        <v>152</v>
      </c>
      <c r="D181" s="11">
        <v>133</v>
      </c>
      <c r="E181" s="467">
        <f t="shared" si="76"/>
        <v>0.41489361702127658</v>
      </c>
      <c r="F181" s="467">
        <f t="shared" si="77"/>
        <v>-0.125</v>
      </c>
      <c r="H181" s="11">
        <v>99</v>
      </c>
      <c r="I181" s="11">
        <v>98</v>
      </c>
      <c r="J181" s="11">
        <v>112</v>
      </c>
      <c r="K181" s="467">
        <f t="shared" si="78"/>
        <v>0.13131313131313133</v>
      </c>
      <c r="L181" s="467">
        <f t="shared" si="79"/>
        <v>0.14285714285714285</v>
      </c>
      <c r="N181" s="462" t="s">
        <v>101</v>
      </c>
      <c r="O181" s="11">
        <v>94</v>
      </c>
      <c r="P181" s="11">
        <v>152</v>
      </c>
      <c r="Q181" s="11">
        <v>133</v>
      </c>
      <c r="R181" s="467">
        <f t="shared" si="80"/>
        <v>0.41489361702127658</v>
      </c>
      <c r="S181" s="467">
        <f t="shared" si="81"/>
        <v>-0.125</v>
      </c>
      <c r="U181" s="11">
        <v>99</v>
      </c>
      <c r="V181" s="11">
        <v>98</v>
      </c>
      <c r="W181" s="11">
        <v>112</v>
      </c>
      <c r="X181" s="467">
        <f t="shared" si="82"/>
        <v>0.13131313131313133</v>
      </c>
      <c r="Y181" s="467">
        <f t="shared" si="83"/>
        <v>0.14285714285714285</v>
      </c>
    </row>
    <row r="182" spans="1:25" ht="12.75" customHeight="1" x14ac:dyDescent="0.2">
      <c r="A182" s="462" t="s">
        <v>102</v>
      </c>
      <c r="B182" s="11">
        <v>117</v>
      </c>
      <c r="C182" s="11">
        <v>161</v>
      </c>
      <c r="D182" s="11">
        <v>165</v>
      </c>
      <c r="E182" s="467">
        <f t="shared" si="76"/>
        <v>0.41025641025641024</v>
      </c>
      <c r="F182" s="467">
        <f t="shared" si="77"/>
        <v>2.4844720496894408E-2</v>
      </c>
      <c r="H182" s="11">
        <v>93</v>
      </c>
      <c r="I182" s="11">
        <v>115</v>
      </c>
      <c r="J182" s="11">
        <v>106</v>
      </c>
      <c r="K182" s="467">
        <f t="shared" si="78"/>
        <v>0.13978494623655913</v>
      </c>
      <c r="L182" s="467">
        <f t="shared" si="79"/>
        <v>-7.8260869565217397E-2</v>
      </c>
      <c r="N182" s="462" t="s">
        <v>102</v>
      </c>
      <c r="O182" s="11">
        <v>117</v>
      </c>
      <c r="P182" s="11">
        <v>161</v>
      </c>
      <c r="Q182" s="11">
        <v>165</v>
      </c>
      <c r="R182" s="467">
        <f t="shared" si="80"/>
        <v>0.41025641025641024</v>
      </c>
      <c r="S182" s="467">
        <f t="shared" si="81"/>
        <v>2.4844720496894408E-2</v>
      </c>
      <c r="U182" s="11">
        <v>93</v>
      </c>
      <c r="V182" s="11">
        <v>115</v>
      </c>
      <c r="W182" s="11">
        <v>106</v>
      </c>
      <c r="X182" s="467">
        <f t="shared" si="82"/>
        <v>0.13978494623655913</v>
      </c>
      <c r="Y182" s="467">
        <f t="shared" si="83"/>
        <v>-7.8260869565217397E-2</v>
      </c>
    </row>
    <row r="183" spans="1:25" ht="12.75" customHeight="1" x14ac:dyDescent="0.2">
      <c r="A183" s="462" t="s">
        <v>103</v>
      </c>
      <c r="B183" s="11">
        <v>166</v>
      </c>
      <c r="C183" s="11">
        <v>185</v>
      </c>
      <c r="D183" s="11">
        <v>153</v>
      </c>
      <c r="E183" s="467">
        <f t="shared" si="76"/>
        <v>-7.8313253012048195E-2</v>
      </c>
      <c r="F183" s="467">
        <f t="shared" si="77"/>
        <v>-0.17297297297297298</v>
      </c>
      <c r="H183" s="11">
        <v>149</v>
      </c>
      <c r="I183" s="11">
        <v>180</v>
      </c>
      <c r="J183" s="11">
        <v>148</v>
      </c>
      <c r="K183" s="467">
        <f t="shared" si="78"/>
        <v>-6.7114093959731542E-3</v>
      </c>
      <c r="L183" s="467">
        <f t="shared" si="79"/>
        <v>-0.17777777777777778</v>
      </c>
      <c r="N183" s="462" t="s">
        <v>103</v>
      </c>
      <c r="O183" s="11">
        <v>166</v>
      </c>
      <c r="P183" s="11">
        <v>185</v>
      </c>
      <c r="Q183" s="11">
        <v>153</v>
      </c>
      <c r="R183" s="467">
        <f t="shared" si="80"/>
        <v>-7.8313253012048195E-2</v>
      </c>
      <c r="S183" s="467">
        <f t="shared" si="81"/>
        <v>-0.17297297297297298</v>
      </c>
      <c r="U183" s="11">
        <v>149</v>
      </c>
      <c r="V183" s="11">
        <v>180</v>
      </c>
      <c r="W183" s="11">
        <v>148</v>
      </c>
      <c r="X183" s="467">
        <f t="shared" si="82"/>
        <v>-6.7114093959731542E-3</v>
      </c>
      <c r="Y183" s="467">
        <f t="shared" si="83"/>
        <v>-0.17777777777777778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80"/>
        <v>-1</v>
      </c>
      <c r="S184" s="467">
        <f t="shared" si="81"/>
        <v>-1</v>
      </c>
      <c r="U184" s="11">
        <v>146</v>
      </c>
      <c r="V184" s="11">
        <v>149</v>
      </c>
      <c r="W184" s="11"/>
      <c r="X184" s="467">
        <f t="shared" si="82"/>
        <v>-1</v>
      </c>
      <c r="Y184" s="467">
        <f t="shared" si="83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701</v>
      </c>
      <c r="C191" s="462">
        <f>SUM(C178:C189)</f>
        <v>802</v>
      </c>
      <c r="D191" s="462">
        <f>SUM(D178:D189)</f>
        <v>709</v>
      </c>
      <c r="E191" s="467">
        <f>(+D191-B191)/B191</f>
        <v>1.1412268188302425E-2</v>
      </c>
      <c r="F191" s="467">
        <f>(+D191-C191)/C191</f>
        <v>-0.11596009975062344</v>
      </c>
      <c r="H191" s="462">
        <f>SUM(H178:H189)</f>
        <v>619</v>
      </c>
      <c r="I191" s="462">
        <f>SUM(I178:I189)</f>
        <v>687</v>
      </c>
      <c r="J191" s="462">
        <f>SUM(J178:J189)</f>
        <v>623</v>
      </c>
      <c r="K191" s="467">
        <f>(+J191-H191)/H191</f>
        <v>6.462035541195477E-3</v>
      </c>
      <c r="L191" s="467">
        <f>(+J191-I191)/I191</f>
        <v>-9.3158660844250368E-2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709</v>
      </c>
      <c r="R191" s="467">
        <f>(+Q191-O191)/O191</f>
        <v>-0.5405055087491899</v>
      </c>
      <c r="S191" s="467">
        <f>(+Q191-P191)/P191</f>
        <v>-0.54405144694533758</v>
      </c>
      <c r="U191" s="462">
        <f>SUM(U178:U189)</f>
        <v>1487</v>
      </c>
      <c r="V191" s="462">
        <f>SUM(V178:V189)</f>
        <v>1571</v>
      </c>
      <c r="W191" s="462">
        <f>SUM(W178:W189)</f>
        <v>623</v>
      </c>
      <c r="X191" s="467">
        <f>(+W191-U191)/U191</f>
        <v>-0.58103564223268322</v>
      </c>
      <c r="Y191" s="467">
        <f>(+W191-V191)/V191</f>
        <v>-0.60343730108211335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44755</v>
      </c>
      <c r="F193" s="468" t="s">
        <v>120</v>
      </c>
      <c r="G193" s="468"/>
      <c r="N193" s="461">
        <f ca="1">TODAY()</f>
        <v>44755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202" si="84">(+D197-B197)/B197</f>
        <v>-0.16666666666666666</v>
      </c>
      <c r="F197" s="467">
        <f t="shared" ref="F197:F202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202" si="86">(+J197-H197)/H197</f>
        <v>0.53658536585365857</v>
      </c>
      <c r="L197" s="467">
        <f t="shared" ref="L197:L202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B199" s="462">
        <v>89</v>
      </c>
      <c r="C199" s="462">
        <v>88</v>
      </c>
      <c r="D199" s="462">
        <v>63</v>
      </c>
      <c r="E199" s="467">
        <f t="shared" si="84"/>
        <v>-0.29213483146067415</v>
      </c>
      <c r="F199" s="467">
        <f t="shared" si="85"/>
        <v>-0.28409090909090912</v>
      </c>
      <c r="H199" s="462">
        <v>57</v>
      </c>
      <c r="I199" s="462">
        <v>57</v>
      </c>
      <c r="J199" s="462">
        <v>61</v>
      </c>
      <c r="K199" s="467">
        <f t="shared" si="86"/>
        <v>7.0175438596491224E-2</v>
      </c>
      <c r="L199" s="467">
        <f t="shared" si="87"/>
        <v>7.0175438596491224E-2</v>
      </c>
      <c r="N199" s="462" t="s">
        <v>100</v>
      </c>
      <c r="O199" s="462">
        <v>89</v>
      </c>
      <c r="P199" s="462">
        <v>88</v>
      </c>
      <c r="Q199" s="462">
        <v>63</v>
      </c>
      <c r="R199" s="467">
        <f t="shared" si="88"/>
        <v>-0.29213483146067415</v>
      </c>
      <c r="S199" s="467">
        <f t="shared" si="89"/>
        <v>-0.28409090909090912</v>
      </c>
      <c r="U199" s="462">
        <v>57</v>
      </c>
      <c r="V199" s="462">
        <v>57</v>
      </c>
      <c r="W199" s="462">
        <v>61</v>
      </c>
      <c r="X199" s="467">
        <f t="shared" si="90"/>
        <v>7.0175438596491224E-2</v>
      </c>
      <c r="Y199" s="467">
        <f t="shared" si="91"/>
        <v>7.0175438596491224E-2</v>
      </c>
    </row>
    <row r="200" spans="1:25" ht="12.75" customHeight="1" x14ac:dyDescent="0.2">
      <c r="A200" s="462" t="s">
        <v>101</v>
      </c>
      <c r="B200" s="11">
        <v>71</v>
      </c>
      <c r="C200" s="11">
        <v>112</v>
      </c>
      <c r="D200" s="11">
        <v>72</v>
      </c>
      <c r="E200" s="467">
        <f t="shared" si="84"/>
        <v>1.4084507042253521E-2</v>
      </c>
      <c r="F200" s="467">
        <f t="shared" si="85"/>
        <v>-0.35714285714285715</v>
      </c>
      <c r="H200" s="11">
        <v>66</v>
      </c>
      <c r="I200" s="11">
        <v>84</v>
      </c>
      <c r="J200" s="11">
        <v>62</v>
      </c>
      <c r="K200" s="467">
        <f t="shared" si="86"/>
        <v>-6.0606060606060608E-2</v>
      </c>
      <c r="L200" s="467">
        <f t="shared" si="87"/>
        <v>-0.26190476190476192</v>
      </c>
      <c r="N200" s="462" t="s">
        <v>101</v>
      </c>
      <c r="O200" s="11">
        <v>71</v>
      </c>
      <c r="P200" s="11">
        <v>112</v>
      </c>
      <c r="Q200" s="11">
        <v>72</v>
      </c>
      <c r="R200" s="467">
        <f t="shared" si="88"/>
        <v>1.4084507042253521E-2</v>
      </c>
      <c r="S200" s="467">
        <f t="shared" si="89"/>
        <v>-0.35714285714285715</v>
      </c>
      <c r="U200" s="11">
        <v>66</v>
      </c>
      <c r="V200" s="11">
        <v>84</v>
      </c>
      <c r="W200" s="11">
        <v>62</v>
      </c>
      <c r="X200" s="467">
        <f t="shared" si="90"/>
        <v>-6.0606060606060608E-2</v>
      </c>
      <c r="Y200" s="467">
        <f t="shared" si="91"/>
        <v>-0.26190476190476192</v>
      </c>
    </row>
    <row r="201" spans="1:25" ht="12.75" customHeight="1" x14ac:dyDescent="0.2">
      <c r="A201" s="462" t="s">
        <v>102</v>
      </c>
      <c r="B201" s="11">
        <v>111</v>
      </c>
      <c r="C201" s="11">
        <v>88</v>
      </c>
      <c r="D201" s="11">
        <v>90</v>
      </c>
      <c r="E201" s="467">
        <f t="shared" si="84"/>
        <v>-0.1891891891891892</v>
      </c>
      <c r="F201" s="467">
        <f t="shared" si="85"/>
        <v>2.2727272727272728E-2</v>
      </c>
      <c r="H201" s="11">
        <v>65</v>
      </c>
      <c r="I201" s="11">
        <v>69</v>
      </c>
      <c r="J201" s="11">
        <v>80</v>
      </c>
      <c r="K201" s="467">
        <f t="shared" si="86"/>
        <v>0.23076923076923078</v>
      </c>
      <c r="L201" s="467">
        <f t="shared" si="87"/>
        <v>0.15942028985507245</v>
      </c>
      <c r="N201" s="462" t="s">
        <v>102</v>
      </c>
      <c r="O201" s="11">
        <v>111</v>
      </c>
      <c r="P201" s="11">
        <v>88</v>
      </c>
      <c r="Q201" s="11">
        <v>90</v>
      </c>
      <c r="R201" s="467">
        <f t="shared" si="88"/>
        <v>-0.1891891891891892</v>
      </c>
      <c r="S201" s="467">
        <f t="shared" si="89"/>
        <v>2.2727272727272728E-2</v>
      </c>
      <c r="U201" s="11">
        <v>65</v>
      </c>
      <c r="V201" s="11">
        <v>69</v>
      </c>
      <c r="W201" s="11">
        <v>80</v>
      </c>
      <c r="X201" s="467">
        <f t="shared" si="90"/>
        <v>0.23076923076923078</v>
      </c>
      <c r="Y201" s="467">
        <f t="shared" si="91"/>
        <v>0.15942028985507245</v>
      </c>
    </row>
    <row r="202" spans="1:25" ht="12.75" customHeight="1" x14ac:dyDescent="0.2">
      <c r="A202" s="462" t="s">
        <v>103</v>
      </c>
      <c r="B202" s="11">
        <v>81</v>
      </c>
      <c r="C202" s="11">
        <v>100</v>
      </c>
      <c r="D202" s="11">
        <v>121</v>
      </c>
      <c r="E202" s="467">
        <f t="shared" si="84"/>
        <v>0.49382716049382713</v>
      </c>
      <c r="F202" s="467">
        <f t="shared" si="85"/>
        <v>0.21</v>
      </c>
      <c r="H202" s="11">
        <v>106</v>
      </c>
      <c r="I202" s="11">
        <v>109</v>
      </c>
      <c r="J202" s="11">
        <v>92</v>
      </c>
      <c r="K202" s="467">
        <f t="shared" si="86"/>
        <v>-0.13207547169811321</v>
      </c>
      <c r="L202" s="467">
        <f t="shared" si="87"/>
        <v>-0.15596330275229359</v>
      </c>
      <c r="N202" s="462" t="s">
        <v>103</v>
      </c>
      <c r="O202" s="11">
        <v>81</v>
      </c>
      <c r="P202" s="11">
        <v>100</v>
      </c>
      <c r="Q202" s="11">
        <v>121</v>
      </c>
      <c r="R202" s="467">
        <f t="shared" si="88"/>
        <v>0.49382716049382713</v>
      </c>
      <c r="S202" s="467">
        <f t="shared" si="89"/>
        <v>0.21</v>
      </c>
      <c r="U202" s="11">
        <v>106</v>
      </c>
      <c r="V202" s="11">
        <v>109</v>
      </c>
      <c r="W202" s="11">
        <v>92</v>
      </c>
      <c r="X202" s="467">
        <f t="shared" si="90"/>
        <v>-0.13207547169811321</v>
      </c>
      <c r="Y202" s="467">
        <f t="shared" si="91"/>
        <v>-0.15596330275229359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8"/>
        <v>-1</v>
      </c>
      <c r="S203" s="467">
        <f t="shared" si="89"/>
        <v>-1</v>
      </c>
      <c r="U203" s="11">
        <v>101</v>
      </c>
      <c r="V203" s="11">
        <v>98</v>
      </c>
      <c r="W203" s="11"/>
      <c r="X203" s="467">
        <f t="shared" si="90"/>
        <v>-1</v>
      </c>
      <c r="Y203" s="467">
        <f t="shared" si="91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447</v>
      </c>
      <c r="C210" s="462">
        <f>SUM(C197:C208)</f>
        <v>481</v>
      </c>
      <c r="D210" s="462">
        <f>SUM(D197:D208)</f>
        <v>437</v>
      </c>
      <c r="E210" s="467">
        <f>(+D210-B210)/B210</f>
        <v>-2.2371364653243849E-2</v>
      </c>
      <c r="F210" s="467">
        <f>(+D210-C210)/C210</f>
        <v>-9.1476091476091481E-2</v>
      </c>
      <c r="H210" s="462">
        <f>SUM(H197:H208)</f>
        <v>379</v>
      </c>
      <c r="I210" s="462">
        <f>SUM(I197:I208)</f>
        <v>406</v>
      </c>
      <c r="J210" s="462">
        <f>SUM(J197:J208)</f>
        <v>407</v>
      </c>
      <c r="K210" s="467">
        <f>(+J210-H210)/H210</f>
        <v>7.3878627968337732E-2</v>
      </c>
      <c r="L210" s="467">
        <f>(+J210-I210)/I210</f>
        <v>2.4630541871921183E-3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437</v>
      </c>
      <c r="R210" s="467">
        <f>(+Q210-O210)/O210</f>
        <v>-0.51444444444444448</v>
      </c>
      <c r="S210" s="467">
        <f>(+Q210-P210)/P210</f>
        <v>-0.54479166666666667</v>
      </c>
      <c r="U210" s="462">
        <f>SUM(U197:U208)</f>
        <v>938</v>
      </c>
      <c r="V210" s="462">
        <f>SUM(V197:V208)</f>
        <v>956</v>
      </c>
      <c r="W210" s="462">
        <f>SUM(W197:W208)</f>
        <v>407</v>
      </c>
      <c r="X210" s="467">
        <f>(+W210-U210)/U210</f>
        <v>-0.56609808102345416</v>
      </c>
      <c r="Y210" s="467">
        <f>(+W210-V210)/V210</f>
        <v>-0.57426778242677823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44755</v>
      </c>
      <c r="F212" s="464"/>
      <c r="G212" s="465" t="s">
        <v>118</v>
      </c>
      <c r="N212" s="461">
        <f ca="1">TODAY()</f>
        <v>44755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21" si="92">(+D216-B216)/B216</f>
        <v>-0.1496559633027523</v>
      </c>
      <c r="F216" s="467">
        <f t="shared" ref="F216:F221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21" si="94">(+J216-H216)/H216</f>
        <v>0.10587102983638114</v>
      </c>
      <c r="L216" s="467">
        <f t="shared" ref="L216:L221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B218" s="462">
        <v>4239</v>
      </c>
      <c r="C218" s="462">
        <v>4159</v>
      </c>
      <c r="D218" s="462">
        <v>3757</v>
      </c>
      <c r="E218" s="467">
        <f t="shared" si="92"/>
        <v>-0.11370606275064873</v>
      </c>
      <c r="F218" s="467">
        <f t="shared" si="93"/>
        <v>-9.6657850444818463E-2</v>
      </c>
      <c r="H218" s="462">
        <v>2859</v>
      </c>
      <c r="I218" s="462">
        <v>3051</v>
      </c>
      <c r="J218" s="462">
        <v>2983</v>
      </c>
      <c r="K218" s="467">
        <f t="shared" si="94"/>
        <v>4.337180832458902E-2</v>
      </c>
      <c r="L218" s="467">
        <f t="shared" si="95"/>
        <v>-2.2287774500163882E-2</v>
      </c>
      <c r="N218" s="462" t="s">
        <v>100</v>
      </c>
      <c r="O218" s="462">
        <v>4239</v>
      </c>
      <c r="P218" s="462">
        <v>4159</v>
      </c>
      <c r="Q218" s="462">
        <v>3757</v>
      </c>
      <c r="R218" s="467">
        <f t="shared" si="96"/>
        <v>-0.11370606275064873</v>
      </c>
      <c r="S218" s="467">
        <f t="shared" si="97"/>
        <v>-9.6657850444818463E-2</v>
      </c>
      <c r="U218" s="462">
        <v>2859</v>
      </c>
      <c r="V218" s="462">
        <v>3051</v>
      </c>
      <c r="W218" s="462">
        <v>2983</v>
      </c>
      <c r="X218" s="467">
        <f t="shared" si="98"/>
        <v>4.337180832458902E-2</v>
      </c>
      <c r="Y218" s="467">
        <f t="shared" si="99"/>
        <v>-2.2287774500163882E-2</v>
      </c>
    </row>
    <row r="219" spans="1:25" ht="12.75" customHeight="1" x14ac:dyDescent="0.2">
      <c r="A219" s="462" t="s">
        <v>101</v>
      </c>
      <c r="B219" s="11">
        <v>3234</v>
      </c>
      <c r="C219" s="11">
        <v>4793</v>
      </c>
      <c r="D219" s="11">
        <v>4352</v>
      </c>
      <c r="E219" s="467">
        <f t="shared" si="92"/>
        <v>0.34570191713048853</v>
      </c>
      <c r="F219" s="467">
        <f t="shared" si="93"/>
        <v>-9.2009180054245771E-2</v>
      </c>
      <c r="H219" s="11">
        <v>2883</v>
      </c>
      <c r="I219" s="11">
        <v>3484</v>
      </c>
      <c r="J219" s="11">
        <v>3137</v>
      </c>
      <c r="K219" s="467">
        <f t="shared" si="94"/>
        <v>8.8102670828997573E-2</v>
      </c>
      <c r="L219" s="467">
        <f t="shared" si="95"/>
        <v>-9.9598163030998846E-2</v>
      </c>
      <c r="N219" s="462" t="s">
        <v>101</v>
      </c>
      <c r="O219" s="11">
        <v>3234</v>
      </c>
      <c r="P219" s="11">
        <v>4793</v>
      </c>
      <c r="Q219" s="11">
        <v>4352</v>
      </c>
      <c r="R219" s="467">
        <f t="shared" si="96"/>
        <v>0.34570191713048853</v>
      </c>
      <c r="S219" s="467">
        <f t="shared" si="97"/>
        <v>-9.2009180054245771E-2</v>
      </c>
      <c r="U219" s="11">
        <v>2883</v>
      </c>
      <c r="V219" s="11">
        <v>3484</v>
      </c>
      <c r="W219" s="11">
        <v>3137</v>
      </c>
      <c r="X219" s="467">
        <f t="shared" si="98"/>
        <v>8.8102670828997573E-2</v>
      </c>
      <c r="Y219" s="467">
        <f t="shared" si="99"/>
        <v>-9.9598163030998846E-2</v>
      </c>
    </row>
    <row r="220" spans="1:25" ht="12.75" customHeight="1" x14ac:dyDescent="0.2">
      <c r="A220" s="462" t="s">
        <v>102</v>
      </c>
      <c r="B220" s="11">
        <v>4421</v>
      </c>
      <c r="C220" s="11">
        <v>4977</v>
      </c>
      <c r="D220" s="11">
        <v>4715</v>
      </c>
      <c r="E220" s="467">
        <f t="shared" si="92"/>
        <v>6.6500791676091381E-2</v>
      </c>
      <c r="F220" s="467">
        <f t="shared" si="93"/>
        <v>-5.2642153907976691E-2</v>
      </c>
      <c r="H220" s="11">
        <v>2948</v>
      </c>
      <c r="I220" s="11">
        <v>3702</v>
      </c>
      <c r="J220" s="11">
        <v>3609</v>
      </c>
      <c r="K220" s="467">
        <f t="shared" si="94"/>
        <v>0.22421981004070557</v>
      </c>
      <c r="L220" s="467">
        <f t="shared" si="95"/>
        <v>-2.5121555915721232E-2</v>
      </c>
      <c r="N220" s="462" t="s">
        <v>102</v>
      </c>
      <c r="O220" s="11">
        <v>4421</v>
      </c>
      <c r="P220" s="11">
        <v>4977</v>
      </c>
      <c r="Q220" s="11">
        <v>4715</v>
      </c>
      <c r="R220" s="467">
        <f t="shared" si="96"/>
        <v>6.6500791676091381E-2</v>
      </c>
      <c r="S220" s="467">
        <f t="shared" si="97"/>
        <v>-5.2642153907976691E-2</v>
      </c>
      <c r="U220" s="11">
        <v>2948</v>
      </c>
      <c r="V220" s="11">
        <v>3702</v>
      </c>
      <c r="W220" s="11">
        <v>3609</v>
      </c>
      <c r="X220" s="467">
        <f t="shared" si="98"/>
        <v>0.22421981004070557</v>
      </c>
      <c r="Y220" s="467">
        <f t="shared" si="99"/>
        <v>-2.5121555915721232E-2</v>
      </c>
    </row>
    <row r="221" spans="1:25" ht="12.75" customHeight="1" x14ac:dyDescent="0.2">
      <c r="A221" s="462" t="s">
        <v>103</v>
      </c>
      <c r="B221" s="11">
        <v>4998</v>
      </c>
      <c r="C221" s="11">
        <v>6040</v>
      </c>
      <c r="D221" s="11">
        <v>5123</v>
      </c>
      <c r="E221" s="467">
        <f t="shared" si="92"/>
        <v>2.5010004001600639E-2</v>
      </c>
      <c r="F221" s="467">
        <f t="shared" si="93"/>
        <v>-0.15182119205298014</v>
      </c>
      <c r="H221" s="11">
        <v>3716</v>
      </c>
      <c r="I221" s="11">
        <v>4659</v>
      </c>
      <c r="J221" s="11">
        <v>4073</v>
      </c>
      <c r="K221" s="467">
        <f t="shared" si="94"/>
        <v>9.6071044133476863E-2</v>
      </c>
      <c r="L221" s="467">
        <f t="shared" si="95"/>
        <v>-0.12577806396222366</v>
      </c>
      <c r="N221" s="462" t="s">
        <v>103</v>
      </c>
      <c r="O221" s="11">
        <v>4998</v>
      </c>
      <c r="P221" s="11">
        <v>6040</v>
      </c>
      <c r="Q221" s="11">
        <v>5123</v>
      </c>
      <c r="R221" s="467">
        <f t="shared" si="96"/>
        <v>2.5010004001600639E-2</v>
      </c>
      <c r="S221" s="467">
        <f t="shared" si="97"/>
        <v>-0.15182119205298014</v>
      </c>
      <c r="U221" s="11">
        <v>3716</v>
      </c>
      <c r="V221" s="11">
        <v>4659</v>
      </c>
      <c r="W221" s="11">
        <v>4073</v>
      </c>
      <c r="X221" s="467">
        <f t="shared" si="98"/>
        <v>9.6071044133476863E-2</v>
      </c>
      <c r="Y221" s="467">
        <f t="shared" si="99"/>
        <v>-0.12577806396222366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6"/>
        <v>-1</v>
      </c>
      <c r="S222" s="467">
        <f t="shared" si="97"/>
        <v>-1</v>
      </c>
      <c r="U222" s="11">
        <v>4451</v>
      </c>
      <c r="V222" s="11">
        <v>4399</v>
      </c>
      <c r="W222" s="11"/>
      <c r="X222" s="467">
        <f t="shared" si="98"/>
        <v>-1</v>
      </c>
      <c r="Y222" s="467">
        <f t="shared" si="99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24104</v>
      </c>
      <c r="C229" s="462">
        <f>SUM(C216:C227)</f>
        <v>25591</v>
      </c>
      <c r="D229" s="462">
        <f>SUM(D216:D227)</f>
        <v>23699</v>
      </c>
      <c r="E229" s="467">
        <f>(+D229-B229)/B229</f>
        <v>-1.6802190507799537E-2</v>
      </c>
      <c r="F229" s="467">
        <f>(+D229-C229)/C229</f>
        <v>-7.3932241803759138E-2</v>
      </c>
      <c r="H229" s="462">
        <f>SUM(H216:H227)</f>
        <v>16564</v>
      </c>
      <c r="I229" s="462">
        <f>SUM(I216:I227)</f>
        <v>19377</v>
      </c>
      <c r="J229" s="462">
        <f>SUM(J216:J227)</f>
        <v>18309</v>
      </c>
      <c r="K229" s="467">
        <f>(+J229-H229)/H229</f>
        <v>0.10534894952909925</v>
      </c>
      <c r="L229" s="467">
        <f>(+J229-I229)/I229</f>
        <v>-5.5116891159622233E-2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23699</v>
      </c>
      <c r="R229" s="467">
        <f>(+Q229-O229)/O229</f>
        <v>-0.51168301326959531</v>
      </c>
      <c r="S229" s="467">
        <f>(+Q229-P229)/P229</f>
        <v>-0.5229285771801272</v>
      </c>
      <c r="U229" s="462">
        <f>SUM(U216:U227)</f>
        <v>41148</v>
      </c>
      <c r="V229" s="462">
        <f>SUM(V216:V227)</f>
        <v>43386</v>
      </c>
      <c r="W229" s="462">
        <f>SUM(W216:W227)</f>
        <v>18309</v>
      </c>
      <c r="X229" s="467">
        <f>(+W229-U229)/U229</f>
        <v>-0.55504520268299795</v>
      </c>
      <c r="Y229" s="467">
        <f>(+W229-V229)/V229</f>
        <v>-0.57799751071774308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39" si="100">(+D234-B234)/B234</f>
        <v>-0.12910284463894967</v>
      </c>
      <c r="F234" s="467">
        <f t="shared" ref="F234:F239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39" si="102">(+J234-H234)/H234</f>
        <v>9.5136290753607702E-2</v>
      </c>
      <c r="L234" s="467">
        <f t="shared" ref="L234:L239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B236" s="462">
        <v>3734</v>
      </c>
      <c r="C236" s="462">
        <v>3577</v>
      </c>
      <c r="D236" s="462">
        <v>3266</v>
      </c>
      <c r="E236" s="467">
        <f t="shared" si="100"/>
        <v>-0.12533476164970542</v>
      </c>
      <c r="F236" s="467">
        <f t="shared" si="101"/>
        <v>-8.694436678781102E-2</v>
      </c>
      <c r="H236" s="462">
        <v>2624</v>
      </c>
      <c r="I236" s="462">
        <v>2694</v>
      </c>
      <c r="J236" s="462">
        <v>2680</v>
      </c>
      <c r="K236" s="467">
        <f t="shared" si="102"/>
        <v>2.1341463414634148E-2</v>
      </c>
      <c r="L236" s="467">
        <f t="shared" si="103"/>
        <v>-5.196733481811433E-3</v>
      </c>
      <c r="N236" s="462" t="s">
        <v>100</v>
      </c>
      <c r="O236" s="462">
        <v>3734</v>
      </c>
      <c r="P236" s="462">
        <v>3577</v>
      </c>
      <c r="Q236" s="462">
        <v>3266</v>
      </c>
      <c r="R236" s="467">
        <f t="shared" si="104"/>
        <v>-0.12533476164970542</v>
      </c>
      <c r="S236" s="467">
        <f t="shared" si="105"/>
        <v>-8.694436678781102E-2</v>
      </c>
      <c r="U236" s="462">
        <v>2624</v>
      </c>
      <c r="V236" s="462">
        <v>2694</v>
      </c>
      <c r="W236" s="462">
        <v>2680</v>
      </c>
      <c r="X236" s="467">
        <f t="shared" si="106"/>
        <v>2.1341463414634148E-2</v>
      </c>
      <c r="Y236" s="467">
        <f t="shared" si="107"/>
        <v>-5.196733481811433E-3</v>
      </c>
    </row>
    <row r="237" spans="1:25" ht="12.75" customHeight="1" x14ac:dyDescent="0.2">
      <c r="A237" s="462" t="s">
        <v>101</v>
      </c>
      <c r="B237" s="11">
        <v>2834</v>
      </c>
      <c r="C237" s="11">
        <v>4190</v>
      </c>
      <c r="D237" s="11">
        <v>3885</v>
      </c>
      <c r="E237" s="467">
        <f t="shared" si="100"/>
        <v>0.37085391672547635</v>
      </c>
      <c r="F237" s="467">
        <f t="shared" si="101"/>
        <v>-7.2792362768496419E-2</v>
      </c>
      <c r="H237" s="11">
        <v>2651</v>
      </c>
      <c r="I237" s="11">
        <v>3063</v>
      </c>
      <c r="J237" s="11">
        <v>2809</v>
      </c>
      <c r="K237" s="467">
        <f t="shared" si="102"/>
        <v>5.9600150886457939E-2</v>
      </c>
      <c r="L237" s="467">
        <f t="shared" si="103"/>
        <v>-8.292523669604962E-2</v>
      </c>
      <c r="N237" s="462" t="s">
        <v>101</v>
      </c>
      <c r="O237" s="11">
        <v>2834</v>
      </c>
      <c r="P237" s="11">
        <v>4190</v>
      </c>
      <c r="Q237" s="11">
        <v>3885</v>
      </c>
      <c r="R237" s="467">
        <f t="shared" si="104"/>
        <v>0.37085391672547635</v>
      </c>
      <c r="S237" s="467">
        <f t="shared" si="105"/>
        <v>-7.2792362768496419E-2</v>
      </c>
      <c r="U237" s="11">
        <v>2651</v>
      </c>
      <c r="V237" s="11">
        <v>3063</v>
      </c>
      <c r="W237" s="11">
        <v>2809</v>
      </c>
      <c r="X237" s="467">
        <f t="shared" si="106"/>
        <v>5.9600150886457939E-2</v>
      </c>
      <c r="Y237" s="467">
        <f t="shared" si="107"/>
        <v>-8.292523669604962E-2</v>
      </c>
    </row>
    <row r="238" spans="1:25" ht="12.75" customHeight="1" x14ac:dyDescent="0.2">
      <c r="A238" s="462" t="s">
        <v>102</v>
      </c>
      <c r="B238" s="11">
        <v>3902</v>
      </c>
      <c r="C238" s="11">
        <v>4379</v>
      </c>
      <c r="D238" s="11">
        <v>4234</v>
      </c>
      <c r="E238" s="467">
        <f t="shared" si="100"/>
        <v>8.5084572014351614E-2</v>
      </c>
      <c r="F238" s="467">
        <f t="shared" si="101"/>
        <v>-3.3112582781456956E-2</v>
      </c>
      <c r="H238" s="11">
        <v>2700</v>
      </c>
      <c r="I238" s="11">
        <v>3312</v>
      </c>
      <c r="J238" s="11">
        <v>3272</v>
      </c>
      <c r="K238" s="467">
        <f t="shared" si="102"/>
        <v>0.21185185185185185</v>
      </c>
      <c r="L238" s="467">
        <f t="shared" si="103"/>
        <v>-1.2077294685990338E-2</v>
      </c>
      <c r="N238" s="462" t="s">
        <v>102</v>
      </c>
      <c r="O238" s="11">
        <v>3902</v>
      </c>
      <c r="P238" s="11">
        <v>4379</v>
      </c>
      <c r="Q238" s="11">
        <v>4234</v>
      </c>
      <c r="R238" s="467">
        <f t="shared" si="104"/>
        <v>8.5084572014351614E-2</v>
      </c>
      <c r="S238" s="467">
        <f t="shared" si="105"/>
        <v>-3.3112582781456956E-2</v>
      </c>
      <c r="U238" s="11">
        <v>2700</v>
      </c>
      <c r="V238" s="11">
        <v>3312</v>
      </c>
      <c r="W238" s="11">
        <v>3272</v>
      </c>
      <c r="X238" s="467">
        <f t="shared" si="106"/>
        <v>0.21185185185185185</v>
      </c>
      <c r="Y238" s="467">
        <f t="shared" si="107"/>
        <v>-1.2077294685990338E-2</v>
      </c>
    </row>
    <row r="239" spans="1:25" ht="12.75" customHeight="1" x14ac:dyDescent="0.2">
      <c r="A239" s="462" t="s">
        <v>103</v>
      </c>
      <c r="B239" s="11">
        <v>4337</v>
      </c>
      <c r="C239" s="11">
        <v>5445</v>
      </c>
      <c r="D239" s="11">
        <v>4615</v>
      </c>
      <c r="E239" s="467">
        <f t="shared" si="100"/>
        <v>6.4099608023979709E-2</v>
      </c>
      <c r="F239" s="467">
        <f t="shared" si="101"/>
        <v>-0.15243342516069788</v>
      </c>
      <c r="H239" s="11">
        <v>3416</v>
      </c>
      <c r="I239" s="11">
        <v>4266</v>
      </c>
      <c r="J239" s="11">
        <v>3748</v>
      </c>
      <c r="K239" s="467">
        <f t="shared" si="102"/>
        <v>9.7189695550351285E-2</v>
      </c>
      <c r="L239" s="467">
        <f t="shared" si="103"/>
        <v>-0.12142522269104547</v>
      </c>
      <c r="N239" s="462" t="s">
        <v>103</v>
      </c>
      <c r="O239" s="11">
        <v>4337</v>
      </c>
      <c r="P239" s="11">
        <v>5445</v>
      </c>
      <c r="Q239" s="11">
        <v>4615</v>
      </c>
      <c r="R239" s="467">
        <f t="shared" si="104"/>
        <v>6.4099608023979709E-2</v>
      </c>
      <c r="S239" s="467">
        <f t="shared" si="105"/>
        <v>-0.15243342516069788</v>
      </c>
      <c r="U239" s="11">
        <v>3416</v>
      </c>
      <c r="V239" s="11">
        <v>4266</v>
      </c>
      <c r="W239" s="11">
        <v>3748</v>
      </c>
      <c r="X239" s="467">
        <f t="shared" si="106"/>
        <v>9.7189695550351285E-2</v>
      </c>
      <c r="Y239" s="467">
        <f t="shared" si="107"/>
        <v>-0.12142522269104547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4"/>
        <v>-1</v>
      </c>
      <c r="S240" s="467">
        <f t="shared" si="105"/>
        <v>-1</v>
      </c>
      <c r="U240" s="11">
        <v>4085</v>
      </c>
      <c r="V240" s="11">
        <v>4077</v>
      </c>
      <c r="W240" s="11"/>
      <c r="X240" s="467">
        <f t="shared" si="106"/>
        <v>-1</v>
      </c>
      <c r="Y240" s="467">
        <f t="shared" si="107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20623</v>
      </c>
      <c r="C247" s="462">
        <f>SUM(C234:C245)</f>
        <v>22222</v>
      </c>
      <c r="D247" s="462">
        <f>SUM(D234:D245)</f>
        <v>20773</v>
      </c>
      <c r="E247" s="467">
        <f>(+D247-B247)/B247</f>
        <v>7.2734325752800274E-3</v>
      </c>
      <c r="F247" s="467">
        <f>(+D247-C247)/C247</f>
        <v>-6.5205652056520569E-2</v>
      </c>
      <c r="H247" s="462">
        <f>SUM(H234:H245)</f>
        <v>15131</v>
      </c>
      <c r="I247" s="462">
        <f>SUM(I234:I245)</f>
        <v>17292</v>
      </c>
      <c r="J247" s="462">
        <f>SUM(J234:J245)</f>
        <v>16545</v>
      </c>
      <c r="K247" s="467">
        <f>(+J247-H247)/H247</f>
        <v>9.3450532020355567E-2</v>
      </c>
      <c r="L247" s="467">
        <f>(+J247-I247)/I247</f>
        <v>-4.3199167244968771E-2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20773</v>
      </c>
      <c r="R247" s="467">
        <f>(+Q247-O247)/O247</f>
        <v>-0.50536943114984401</v>
      </c>
      <c r="S247" s="467">
        <f>(+Q247-P247)/P247</f>
        <v>-0.52467793972953802</v>
      </c>
      <c r="U247" s="462">
        <f>SUM(U234:U245)</f>
        <v>37471</v>
      </c>
      <c r="V247" s="462">
        <f>SUM(V234:V245)</f>
        <v>39419</v>
      </c>
      <c r="W247" s="462">
        <f>SUM(W234:W245)</f>
        <v>16545</v>
      </c>
      <c r="X247" s="467">
        <f>(+W247-U247)/U247</f>
        <v>-0.55845854127191696</v>
      </c>
      <c r="Y247" s="467">
        <f>(+W247-V247)/V247</f>
        <v>-0.58027854587889094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44755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J22" sqref="J2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44755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104</v>
      </c>
      <c r="B7" s="11">
        <v>2959</v>
      </c>
      <c r="C7" s="11">
        <v>2876</v>
      </c>
      <c r="D7" s="11">
        <v>3144</v>
      </c>
      <c r="E7" s="467">
        <f t="shared" ref="E7:E12" si="0">(+D7-B7)/B7</f>
        <v>6.2521122000675902E-2</v>
      </c>
      <c r="F7" s="467">
        <f t="shared" ref="F7:F12" si="1">(+D7-C7)/C7</f>
        <v>9.3184979137691235E-2</v>
      </c>
      <c r="G7" s="462"/>
      <c r="H7" s="11">
        <v>2379</v>
      </c>
      <c r="I7" s="11">
        <v>2499</v>
      </c>
      <c r="J7" s="11">
        <v>2574</v>
      </c>
      <c r="K7" s="467">
        <f t="shared" ref="K7:K12" si="2">(+J7-H7)/H7</f>
        <v>8.1967213114754092E-2</v>
      </c>
      <c r="L7" s="467">
        <f t="shared" ref="L7:L12" si="3">(+J7-I7)/I7</f>
        <v>3.0012004801920768E-2</v>
      </c>
    </row>
    <row r="8" spans="1:13" s="11" customFormat="1" ht="12.75" customHeight="1" x14ac:dyDescent="0.2">
      <c r="A8" s="462" t="s">
        <v>105</v>
      </c>
      <c r="B8" s="11">
        <v>2840</v>
      </c>
      <c r="C8" s="11">
        <v>3000</v>
      </c>
      <c r="D8" s="11">
        <v>2931</v>
      </c>
      <c r="E8" s="467">
        <f t="shared" si="0"/>
        <v>3.204225352112676E-2</v>
      </c>
      <c r="F8" s="467">
        <f t="shared" si="1"/>
        <v>-2.3E-2</v>
      </c>
      <c r="G8" s="462"/>
      <c r="H8" s="11">
        <v>2334</v>
      </c>
      <c r="I8" s="11">
        <v>2497</v>
      </c>
      <c r="J8" s="11">
        <v>2499</v>
      </c>
      <c r="K8" s="467">
        <f t="shared" si="2"/>
        <v>7.0694087403598976E-2</v>
      </c>
      <c r="L8" s="467">
        <f t="shared" si="3"/>
        <v>8.0096115338406087E-4</v>
      </c>
    </row>
    <row r="9" spans="1:13" s="11" customFormat="1" ht="12.75" customHeight="1" x14ac:dyDescent="0.2">
      <c r="A9" s="462" t="s">
        <v>106</v>
      </c>
      <c r="B9" s="11">
        <v>2689</v>
      </c>
      <c r="C9" s="11">
        <v>2808</v>
      </c>
      <c r="D9" s="11">
        <v>2683</v>
      </c>
      <c r="E9" s="467">
        <f t="shared" si="0"/>
        <v>-2.2313127556712531E-3</v>
      </c>
      <c r="F9" s="467">
        <f t="shared" si="1"/>
        <v>-4.4515669515669515E-2</v>
      </c>
      <c r="G9" s="462"/>
      <c r="H9" s="11">
        <v>1888</v>
      </c>
      <c r="I9" s="11">
        <v>2460</v>
      </c>
      <c r="J9" s="11">
        <v>2309</v>
      </c>
      <c r="K9" s="467">
        <f t="shared" si="2"/>
        <v>0.22298728813559321</v>
      </c>
      <c r="L9" s="467">
        <f t="shared" si="3"/>
        <v>-6.1382113821138208E-2</v>
      </c>
    </row>
    <row r="10" spans="1:13" s="11" customFormat="1" ht="12.75" customHeight="1" x14ac:dyDescent="0.2">
      <c r="A10" s="462" t="s">
        <v>107</v>
      </c>
      <c r="B10" s="11">
        <v>2354</v>
      </c>
      <c r="C10" s="11">
        <v>2504</v>
      </c>
      <c r="D10" s="11">
        <v>2377</v>
      </c>
      <c r="E10" s="467">
        <f t="shared" si="0"/>
        <v>9.7706032285471544E-3</v>
      </c>
      <c r="F10" s="467">
        <f t="shared" si="1"/>
        <v>-5.0718849840255591E-2</v>
      </c>
      <c r="G10" s="462"/>
      <c r="H10" s="11">
        <v>1930</v>
      </c>
      <c r="I10" s="11">
        <v>2480</v>
      </c>
      <c r="J10" s="11">
        <v>2220</v>
      </c>
      <c r="K10" s="467">
        <f t="shared" si="2"/>
        <v>0.15025906735751296</v>
      </c>
      <c r="L10" s="467">
        <f t="shared" si="3"/>
        <v>-0.10483870967741936</v>
      </c>
    </row>
    <row r="11" spans="1:13" s="11" customFormat="1" ht="12.75" customHeight="1" x14ac:dyDescent="0.2">
      <c r="A11" s="462" t="s">
        <v>108</v>
      </c>
      <c r="B11" s="11">
        <v>1563</v>
      </c>
      <c r="C11" s="11">
        <v>1562</v>
      </c>
      <c r="D11" s="11">
        <v>1673</v>
      </c>
      <c r="E11" s="467">
        <f t="shared" si="0"/>
        <v>7.0377479206653867E-2</v>
      </c>
      <c r="F11" s="467">
        <f t="shared" si="1"/>
        <v>7.1062740076824588E-2</v>
      </c>
      <c r="G11" s="462"/>
      <c r="H11" s="11">
        <v>1643</v>
      </c>
      <c r="I11" s="11">
        <v>2049</v>
      </c>
      <c r="J11" s="11">
        <v>2034</v>
      </c>
      <c r="K11" s="467">
        <f t="shared" si="2"/>
        <v>0.23797930614729154</v>
      </c>
      <c r="L11" s="467">
        <f t="shared" si="3"/>
        <v>-7.320644216691069E-3</v>
      </c>
    </row>
    <row r="12" spans="1:13" ht="12.75" customHeight="1" x14ac:dyDescent="0.2">
      <c r="A12" t="s">
        <v>109</v>
      </c>
      <c r="B12" s="11">
        <v>1139</v>
      </c>
      <c r="C12" s="11">
        <v>1247</v>
      </c>
      <c r="D12" s="11">
        <v>1071</v>
      </c>
      <c r="E12" s="467">
        <f t="shared" si="0"/>
        <v>-5.9701492537313432E-2</v>
      </c>
      <c r="F12" s="467">
        <f t="shared" si="1"/>
        <v>-0.14113873295910184</v>
      </c>
      <c r="H12" s="11">
        <v>1539</v>
      </c>
      <c r="I12" s="11">
        <v>1991</v>
      </c>
      <c r="J12" s="11">
        <v>2076</v>
      </c>
      <c r="K12" s="467">
        <f t="shared" si="2"/>
        <v>0.3489278752436647</v>
      </c>
      <c r="L12" s="467">
        <f t="shared" si="3"/>
        <v>4.2692114515318937E-2</v>
      </c>
    </row>
    <row r="13" spans="1:13" s="11" customFormat="1" ht="12.75" customHeight="1" x14ac:dyDescent="0.2">
      <c r="B13" s="2" t="s">
        <v>4040</v>
      </c>
      <c r="C13" s="2" t="s">
        <v>4793</v>
      </c>
      <c r="D13" s="2" t="s">
        <v>5547</v>
      </c>
      <c r="E13" s="2" t="s">
        <v>5548</v>
      </c>
      <c r="F13" s="2" t="s">
        <v>5549</v>
      </c>
      <c r="G13" s="462"/>
      <c r="H13" s="2" t="s">
        <v>4041</v>
      </c>
      <c r="I13" s="2" t="s">
        <v>4796</v>
      </c>
      <c r="J13" s="2" t="s">
        <v>5550</v>
      </c>
      <c r="K13" s="2" t="s">
        <v>5548</v>
      </c>
      <c r="L13" s="2" t="s">
        <v>5549</v>
      </c>
      <c r="M13" s="18"/>
    </row>
    <row r="14" spans="1:13" s="11" customFormat="1" ht="12.75" customHeight="1" x14ac:dyDescent="0.2">
      <c r="A14" s="466" t="s">
        <v>98</v>
      </c>
      <c r="B14" s="462">
        <v>1963</v>
      </c>
      <c r="C14" s="462">
        <v>1711</v>
      </c>
      <c r="D14" s="462">
        <v>1819</v>
      </c>
      <c r="E14" s="467">
        <f t="shared" ref="E14:E19" si="4">(+D14-B14)/B14</f>
        <v>-7.3357106469689251E-2</v>
      </c>
      <c r="F14" s="467">
        <f t="shared" ref="F14:F19" si="5">(+D14-C14)/C14</f>
        <v>6.3120981881940388E-2</v>
      </c>
      <c r="G14" s="462"/>
      <c r="H14" s="462">
        <v>1174</v>
      </c>
      <c r="I14" s="462">
        <v>1311</v>
      </c>
      <c r="J14" s="462">
        <v>1289</v>
      </c>
      <c r="K14" s="467">
        <f t="shared" ref="K14:K19" si="6">(+J14-H14)/H14</f>
        <v>9.7955706984667809E-2</v>
      </c>
      <c r="L14" s="467">
        <f t="shared" ref="L14:L19" si="7">(+J14-I14)/I14</f>
        <v>-1.6781083142639208E-2</v>
      </c>
    </row>
    <row r="15" spans="1:13" s="11" customFormat="1" ht="12.75" customHeight="1" x14ac:dyDescent="0.2">
      <c r="A15" s="462" t="s">
        <v>99</v>
      </c>
      <c r="B15" s="462">
        <v>2174</v>
      </c>
      <c r="C15" s="462">
        <v>1566</v>
      </c>
      <c r="D15" s="462">
        <v>1695</v>
      </c>
      <c r="E15" s="467">
        <f t="shared" si="4"/>
        <v>-0.22033118675252991</v>
      </c>
      <c r="F15" s="467">
        <f t="shared" si="5"/>
        <v>8.2375478927203066E-2</v>
      </c>
      <c r="G15" s="462"/>
      <c r="H15" s="462">
        <v>1206</v>
      </c>
      <c r="I15" s="462">
        <v>1194</v>
      </c>
      <c r="J15" s="462">
        <v>1209</v>
      </c>
      <c r="K15" s="467">
        <f t="shared" si="6"/>
        <v>2.4875621890547263E-3</v>
      </c>
      <c r="L15" s="467">
        <f t="shared" si="7"/>
        <v>1.2562814070351759E-2</v>
      </c>
    </row>
    <row r="16" spans="1:13" s="18" customFormat="1" ht="12.75" customHeight="1" x14ac:dyDescent="0.2">
      <c r="A16" s="462" t="s">
        <v>100</v>
      </c>
      <c r="B16" s="462">
        <v>2411</v>
      </c>
      <c r="C16" s="462">
        <v>2421</v>
      </c>
      <c r="D16" s="462">
        <v>2104</v>
      </c>
      <c r="E16" s="467">
        <f t="shared" si="4"/>
        <v>-0.12733305682289506</v>
      </c>
      <c r="F16" s="467">
        <f t="shared" si="5"/>
        <v>-0.13093762907889303</v>
      </c>
      <c r="G16" s="462"/>
      <c r="H16" s="462">
        <v>1675</v>
      </c>
      <c r="I16" s="462">
        <v>1712</v>
      </c>
      <c r="J16" s="462">
        <v>1766</v>
      </c>
      <c r="K16" s="467">
        <f t="shared" si="6"/>
        <v>5.4328358208955221E-2</v>
      </c>
      <c r="L16" s="467">
        <f t="shared" si="7"/>
        <v>3.1542056074766352E-2</v>
      </c>
    </row>
    <row r="17" spans="1:13" s="18" customFormat="1" ht="13.15" customHeight="1" x14ac:dyDescent="0.2">
      <c r="A17" s="11" t="s">
        <v>101</v>
      </c>
      <c r="B17" s="11">
        <v>1892</v>
      </c>
      <c r="C17" s="11">
        <v>2707</v>
      </c>
      <c r="D17" s="11">
        <v>2457</v>
      </c>
      <c r="E17" s="587">
        <f t="shared" si="4"/>
        <v>0.29862579281183932</v>
      </c>
      <c r="F17" s="587">
        <f t="shared" si="5"/>
        <v>-9.2353158478019948E-2</v>
      </c>
      <c r="G17" s="11"/>
      <c r="H17" s="11">
        <v>1692</v>
      </c>
      <c r="I17" s="11">
        <v>2009</v>
      </c>
      <c r="J17" s="11">
        <v>1817</v>
      </c>
      <c r="K17" s="587">
        <f t="shared" si="6"/>
        <v>7.3877068557919617E-2</v>
      </c>
      <c r="L17" s="587">
        <f t="shared" si="7"/>
        <v>-9.556993529118965E-2</v>
      </c>
    </row>
    <row r="18" spans="1:13" s="18" customFormat="1" ht="12.75" customHeight="1" x14ac:dyDescent="0.2">
      <c r="A18" s="462" t="s">
        <v>102</v>
      </c>
      <c r="B18" s="11">
        <v>2568</v>
      </c>
      <c r="C18" s="11">
        <v>2852</v>
      </c>
      <c r="D18" s="11">
        <v>2706</v>
      </c>
      <c r="E18" s="467">
        <f t="shared" si="4"/>
        <v>5.3738317757009345E-2</v>
      </c>
      <c r="F18" s="467">
        <f t="shared" si="5"/>
        <v>-5.1192145862552593E-2</v>
      </c>
      <c r="G18" s="462"/>
      <c r="H18" s="11">
        <v>1683</v>
      </c>
      <c r="I18" s="11">
        <v>2171</v>
      </c>
      <c r="J18" s="11">
        <v>2127</v>
      </c>
      <c r="K18" s="467">
        <f t="shared" si="6"/>
        <v>0.26381461675579321</v>
      </c>
      <c r="L18" s="467">
        <f t="shared" si="7"/>
        <v>-2.026715799170889E-2</v>
      </c>
      <c r="M18" s="11"/>
    </row>
    <row r="19" spans="1:13" s="18" customFormat="1" ht="12.75" customHeight="1" x14ac:dyDescent="0.2">
      <c r="A19" s="462" t="s">
        <v>103</v>
      </c>
      <c r="B19" s="11">
        <v>2774</v>
      </c>
      <c r="C19" s="11">
        <v>3701</v>
      </c>
      <c r="D19" s="11">
        <v>2889</v>
      </c>
      <c r="E19" s="467">
        <f t="shared" si="4"/>
        <v>4.1456380677721699E-2</v>
      </c>
      <c r="F19" s="467">
        <f t="shared" si="5"/>
        <v>-0.2194001621183464</v>
      </c>
      <c r="G19" s="462"/>
      <c r="H19" s="11">
        <v>2053</v>
      </c>
      <c r="I19" s="11">
        <v>2639</v>
      </c>
      <c r="J19" s="11">
        <v>2363</v>
      </c>
      <c r="K19" s="467">
        <f t="shared" si="6"/>
        <v>0.1509985387238188</v>
      </c>
      <c r="L19" s="467">
        <f t="shared" si="7"/>
        <v>-0.10458507010231148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27326</v>
      </c>
      <c r="C21">
        <f t="shared" ref="C21:L21" si="8">SUM(C6:C19)</f>
        <v>28955</v>
      </c>
      <c r="D21">
        <f t="shared" si="8"/>
        <v>27549</v>
      </c>
      <c r="E21">
        <f t="shared" si="8"/>
        <v>8.5577793865475149E-2</v>
      </c>
      <c r="F21">
        <f t="shared" si="8"/>
        <v>-0.44351216782917968</v>
      </c>
      <c r="G21"/>
      <c r="H21">
        <f t="shared" si="8"/>
        <v>21196</v>
      </c>
      <c r="I21">
        <f t="shared" si="8"/>
        <v>25012</v>
      </c>
      <c r="J21">
        <f>SUM(J6:J19)</f>
        <v>24283</v>
      </c>
      <c r="K21">
        <f>SUM(K6:K19)</f>
        <v>1.7562766888226249</v>
      </c>
      <c r="L21">
        <f t="shared" si="8"/>
        <v>-0.29313476362735602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2" t="s">
        <v>104</v>
      </c>
      <c r="B26" s="11">
        <v>2688</v>
      </c>
      <c r="C26" s="11">
        <v>2654</v>
      </c>
      <c r="D26" s="11">
        <v>2942</v>
      </c>
      <c r="E26" s="467">
        <f t="shared" ref="E26:E31" si="9">(+D26-B26)/B26</f>
        <v>9.4494047619047616E-2</v>
      </c>
      <c r="F26" s="467">
        <f t="shared" ref="F26:F31" si="10">(+D26-C26)/C26</f>
        <v>0.10851544837980406</v>
      </c>
      <c r="G26" s="462"/>
      <c r="H26" s="11">
        <v>2263</v>
      </c>
      <c r="I26" s="11">
        <v>2334</v>
      </c>
      <c r="J26" s="11">
        <v>2465</v>
      </c>
      <c r="K26" s="467">
        <f t="shared" ref="K26:K31" si="11">(+J26-H26)/H26</f>
        <v>8.9262041537781708E-2</v>
      </c>
      <c r="L26" s="467">
        <f t="shared" ref="L26:L31" si="12">(+J26-I26)/I26</f>
        <v>5.6126820908311913E-2</v>
      </c>
      <c r="M26" s="18"/>
    </row>
    <row r="27" spans="1:13" s="11" customFormat="1" ht="12.75" customHeight="1" x14ac:dyDescent="0.2">
      <c r="A27" s="462" t="s">
        <v>105</v>
      </c>
      <c r="B27" s="11">
        <v>2600</v>
      </c>
      <c r="C27" s="11">
        <v>2755</v>
      </c>
      <c r="D27" s="11">
        <v>2676</v>
      </c>
      <c r="E27" s="467">
        <f t="shared" si="9"/>
        <v>2.923076923076923E-2</v>
      </c>
      <c r="F27" s="467">
        <f t="shared" si="10"/>
        <v>-2.8675136116152449E-2</v>
      </c>
      <c r="G27" s="462"/>
      <c r="H27" s="11">
        <v>2224</v>
      </c>
      <c r="I27" s="11">
        <v>2342</v>
      </c>
      <c r="J27" s="11">
        <v>2390</v>
      </c>
      <c r="K27" s="467">
        <f t="shared" si="11"/>
        <v>7.4640287769784167E-2</v>
      </c>
      <c r="L27" s="467">
        <f t="shared" si="12"/>
        <v>2.0495303159692571E-2</v>
      </c>
      <c r="M27" s="18"/>
    </row>
    <row r="28" spans="1:13" s="11" customFormat="1" ht="12.75" customHeight="1" x14ac:dyDescent="0.2">
      <c r="A28" s="462" t="s">
        <v>106</v>
      </c>
      <c r="B28" s="11">
        <v>2356</v>
      </c>
      <c r="C28" s="11">
        <v>2552</v>
      </c>
      <c r="D28" s="11">
        <v>2489</v>
      </c>
      <c r="E28" s="467">
        <f t="shared" si="9"/>
        <v>5.6451612903225805E-2</v>
      </c>
      <c r="F28" s="467">
        <f t="shared" si="10"/>
        <v>-2.4686520376175549E-2</v>
      </c>
      <c r="G28" s="462"/>
      <c r="H28" s="11">
        <v>1785</v>
      </c>
      <c r="I28" s="11">
        <v>2289</v>
      </c>
      <c r="J28" s="11">
        <v>2194</v>
      </c>
      <c r="K28" s="467">
        <f t="shared" si="11"/>
        <v>0.22913165266106442</v>
      </c>
      <c r="L28" s="467">
        <f t="shared" si="12"/>
        <v>-4.1502839667977284E-2</v>
      </c>
      <c r="M28" s="18"/>
    </row>
    <row r="29" spans="1:13" ht="12.75" customHeight="1" x14ac:dyDescent="0.2">
      <c r="A29" s="462" t="s">
        <v>107</v>
      </c>
      <c r="B29" s="11">
        <v>2150</v>
      </c>
      <c r="C29" s="11">
        <v>2318</v>
      </c>
      <c r="D29" s="11">
        <v>2197</v>
      </c>
      <c r="E29" s="467">
        <f t="shared" si="9"/>
        <v>2.1860465116279069E-2</v>
      </c>
      <c r="F29" s="467">
        <f t="shared" si="10"/>
        <v>-5.2200172562553923E-2</v>
      </c>
      <c r="G29" s="462"/>
      <c r="H29" s="11">
        <v>1835</v>
      </c>
      <c r="I29" s="11">
        <v>2313</v>
      </c>
      <c r="J29" s="11">
        <v>2101</v>
      </c>
      <c r="K29" s="467">
        <f t="shared" si="11"/>
        <v>0.1449591280653951</v>
      </c>
      <c r="L29" s="467">
        <f t="shared" si="12"/>
        <v>-9.1655858192823167E-2</v>
      </c>
    </row>
    <row r="30" spans="1:13" s="11" customFormat="1" ht="12.75" customHeight="1" x14ac:dyDescent="0.2">
      <c r="A30" s="11" t="s">
        <v>108</v>
      </c>
      <c r="B30" s="11">
        <v>1374</v>
      </c>
      <c r="C30" s="11">
        <v>1441</v>
      </c>
      <c r="D30" s="11">
        <v>1566</v>
      </c>
      <c r="E30" s="467">
        <f t="shared" si="9"/>
        <v>0.13973799126637554</v>
      </c>
      <c r="F30" s="467">
        <f t="shared" si="10"/>
        <v>8.6745315752949345E-2</v>
      </c>
      <c r="G30" s="462"/>
      <c r="H30" s="11">
        <v>1553</v>
      </c>
      <c r="I30" s="11">
        <v>1927</v>
      </c>
      <c r="J30" s="11">
        <v>1933</v>
      </c>
      <c r="K30" s="467">
        <f t="shared" si="11"/>
        <v>0.2446877012234385</v>
      </c>
      <c r="L30" s="467">
        <f t="shared" si="12"/>
        <v>3.1136481577581734E-3</v>
      </c>
      <c r="M30" s="18"/>
    </row>
    <row r="31" spans="1:13" s="11" customFormat="1" ht="12.75" customHeight="1" x14ac:dyDescent="0.2">
      <c r="A31" t="s">
        <v>109</v>
      </c>
      <c r="B31" s="11">
        <v>1019</v>
      </c>
      <c r="C31" s="11">
        <v>1100</v>
      </c>
      <c r="D31" s="11">
        <v>1003</v>
      </c>
      <c r="E31" s="467">
        <f t="shared" si="9"/>
        <v>-1.5701668302257114E-2</v>
      </c>
      <c r="F31" s="467">
        <f t="shared" si="10"/>
        <v>-8.8181818181818181E-2</v>
      </c>
      <c r="G31"/>
      <c r="H31" s="11">
        <v>1449</v>
      </c>
      <c r="I31" s="11">
        <v>1824</v>
      </c>
      <c r="J31" s="11">
        <v>1963</v>
      </c>
      <c r="K31" s="467">
        <f t="shared" si="11"/>
        <v>0.35472739820565907</v>
      </c>
      <c r="L31" s="467">
        <f t="shared" si="12"/>
        <v>7.6206140350877194E-2</v>
      </c>
      <c r="M31" s="18"/>
    </row>
    <row r="32" spans="1:13" s="11" customFormat="1" ht="12.75" customHeight="1" x14ac:dyDescent="0.2">
      <c r="A32" s="2" t="s">
        <v>4040</v>
      </c>
      <c r="B32" s="2" t="s">
        <v>4793</v>
      </c>
      <c r="C32" s="2" t="s">
        <v>5547</v>
      </c>
      <c r="D32" s="2" t="s">
        <v>5548</v>
      </c>
      <c r="E32" s="2" t="s">
        <v>5549</v>
      </c>
      <c r="F32" s="462"/>
      <c r="G32" s="2" t="s">
        <v>4041</v>
      </c>
      <c r="H32" s="2" t="s">
        <v>4796</v>
      </c>
      <c r="I32" s="2" t="s">
        <v>5550</v>
      </c>
      <c r="J32" s="2" t="s">
        <v>5548</v>
      </c>
      <c r="K32" s="2" t="s">
        <v>5549</v>
      </c>
      <c r="L32" s="18"/>
      <c r="M32" s="18"/>
    </row>
    <row r="33" spans="1:13" s="11" customFormat="1" ht="12.75" customHeight="1" x14ac:dyDescent="0.2">
      <c r="A33" s="466" t="s">
        <v>98</v>
      </c>
      <c r="B33" s="462">
        <v>1662</v>
      </c>
      <c r="C33" s="462">
        <v>1486</v>
      </c>
      <c r="D33" s="462">
        <v>1573</v>
      </c>
      <c r="E33" s="467">
        <f t="shared" ref="E33:E38" si="13">(+D33-B33)/B33</f>
        <v>-5.3549939831528282E-2</v>
      </c>
      <c r="F33" s="467">
        <f t="shared" ref="F33:F38" si="14">(+D33-C33)/C33</f>
        <v>5.8546433378196504E-2</v>
      </c>
      <c r="G33" s="462"/>
      <c r="H33" s="462">
        <v>1092</v>
      </c>
      <c r="I33" s="462">
        <v>1189</v>
      </c>
      <c r="J33" s="462">
        <v>1188</v>
      </c>
      <c r="K33" s="467">
        <f t="shared" ref="K33:K38" si="15">(+J33-H33)/H33</f>
        <v>8.7912087912087919E-2</v>
      </c>
      <c r="L33" s="467">
        <f t="shared" ref="L33:L38" si="16">(+J33-I33)/I33</f>
        <v>-8.4104289318755253E-4</v>
      </c>
      <c r="M33" s="18"/>
    </row>
    <row r="34" spans="1:13" s="18" customFormat="1" ht="12.75" customHeight="1" x14ac:dyDescent="0.2">
      <c r="A34" s="466" t="s">
        <v>99</v>
      </c>
      <c r="B34" s="462">
        <v>1887</v>
      </c>
      <c r="C34" s="462">
        <v>1369</v>
      </c>
      <c r="D34" s="462">
        <v>1531</v>
      </c>
      <c r="E34" s="467">
        <f t="shared" si="13"/>
        <v>-0.1886592474827769</v>
      </c>
      <c r="F34" s="467">
        <f t="shared" si="14"/>
        <v>0.1183345507669832</v>
      </c>
      <c r="G34" s="462"/>
      <c r="H34" s="462">
        <v>1116</v>
      </c>
      <c r="I34" s="462">
        <v>1108</v>
      </c>
      <c r="J34" s="462">
        <v>1133</v>
      </c>
      <c r="K34" s="467">
        <f t="shared" si="15"/>
        <v>1.5232974910394265E-2</v>
      </c>
      <c r="L34" s="467">
        <f t="shared" si="16"/>
        <v>2.2563176895306861E-2</v>
      </c>
    </row>
    <row r="35" spans="1:13" s="18" customFormat="1" ht="12.75" customHeight="1" x14ac:dyDescent="0.2">
      <c r="A35" s="466" t="s">
        <v>100</v>
      </c>
      <c r="B35" s="462">
        <v>2184</v>
      </c>
      <c r="C35" s="462">
        <v>2210</v>
      </c>
      <c r="D35" s="462">
        <v>1943</v>
      </c>
      <c r="E35" s="467">
        <f t="shared" si="13"/>
        <v>-0.11034798534798534</v>
      </c>
      <c r="F35" s="467">
        <f t="shared" si="14"/>
        <v>-0.12081447963800905</v>
      </c>
      <c r="G35" s="462"/>
      <c r="H35" s="462">
        <v>1581</v>
      </c>
      <c r="I35" s="462">
        <v>1593</v>
      </c>
      <c r="J35" s="462">
        <v>1647</v>
      </c>
      <c r="K35" s="467">
        <f t="shared" si="15"/>
        <v>4.1745730550284632E-2</v>
      </c>
      <c r="L35" s="467">
        <f t="shared" si="16"/>
        <v>3.3898305084745763E-2</v>
      </c>
      <c r="M35" s="11"/>
    </row>
    <row r="36" spans="1:13" s="18" customFormat="1" ht="12.75" customHeight="1" x14ac:dyDescent="0.2">
      <c r="A36" s="462" t="s">
        <v>101</v>
      </c>
      <c r="B36" s="11">
        <v>1732</v>
      </c>
      <c r="C36" s="11">
        <v>2539</v>
      </c>
      <c r="D36" s="11">
        <v>2295</v>
      </c>
      <c r="E36" s="467">
        <f t="shared" si="13"/>
        <v>0.32505773672055427</v>
      </c>
      <c r="F36" s="467">
        <f t="shared" si="14"/>
        <v>-9.610082709728239E-2</v>
      </c>
      <c r="G36" s="462"/>
      <c r="H36" s="11">
        <v>1596</v>
      </c>
      <c r="I36" s="11">
        <v>1840</v>
      </c>
      <c r="J36" s="11">
        <v>1690</v>
      </c>
      <c r="K36" s="467">
        <f t="shared" si="15"/>
        <v>5.889724310776942E-2</v>
      </c>
      <c r="L36" s="467">
        <f t="shared" si="16"/>
        <v>-8.1521739130434784E-2</v>
      </c>
    </row>
    <row r="37" spans="1:13" s="18" customFormat="1" ht="12.75" customHeight="1" x14ac:dyDescent="0.2">
      <c r="A37" s="462" t="s">
        <v>102</v>
      </c>
      <c r="B37" s="11">
        <v>2345</v>
      </c>
      <c r="C37" s="11">
        <v>2646</v>
      </c>
      <c r="D37" s="11">
        <v>2528</v>
      </c>
      <c r="E37" s="467">
        <f t="shared" si="13"/>
        <v>7.8038379530916843E-2</v>
      </c>
      <c r="F37" s="467">
        <f t="shared" si="14"/>
        <v>-4.4595616024187455E-2</v>
      </c>
      <c r="G37" s="462"/>
      <c r="H37" s="11">
        <v>1598</v>
      </c>
      <c r="I37" s="11">
        <v>2029</v>
      </c>
      <c r="J37" s="11">
        <v>1995</v>
      </c>
      <c r="K37" s="467">
        <f t="shared" si="15"/>
        <v>0.24843554443053817</v>
      </c>
      <c r="L37" s="467">
        <f t="shared" si="16"/>
        <v>-1.6757023164120255E-2</v>
      </c>
      <c r="M37" s="11"/>
    </row>
    <row r="38" spans="1:13" s="18" customFormat="1" ht="12.75" customHeight="1" x14ac:dyDescent="0.2">
      <c r="A38" s="462" t="s">
        <v>103</v>
      </c>
      <c r="B38" s="11">
        <v>2551</v>
      </c>
      <c r="C38" s="11">
        <v>3506</v>
      </c>
      <c r="D38" s="11">
        <v>2751</v>
      </c>
      <c r="E38" s="467">
        <f t="shared" si="13"/>
        <v>7.8400627205017642E-2</v>
      </c>
      <c r="F38" s="467">
        <f t="shared" si="14"/>
        <v>-0.21534512264689104</v>
      </c>
      <c r="G38" s="462"/>
      <c r="H38" s="11">
        <v>1927</v>
      </c>
      <c r="I38" s="11">
        <v>2494</v>
      </c>
      <c r="J38" s="11">
        <v>2230</v>
      </c>
      <c r="K38" s="467">
        <f t="shared" si="15"/>
        <v>0.15723923196678774</v>
      </c>
      <c r="L38" s="467">
        <f t="shared" si="16"/>
        <v>-0.10585404971932638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24548</v>
      </c>
      <c r="C40">
        <f t="shared" ref="C40:L40" si="17">SUM(C25:C38)</f>
        <v>26576</v>
      </c>
      <c r="D40">
        <f t="shared" si="17"/>
        <v>25494</v>
      </c>
      <c r="E40">
        <f t="shared" si="17"/>
        <v>0.45501278862763839</v>
      </c>
      <c r="F40">
        <f t="shared" si="17"/>
        <v>-0.29845794436513695</v>
      </c>
      <c r="G40"/>
      <c r="H40">
        <f t="shared" si="17"/>
        <v>20019</v>
      </c>
      <c r="I40">
        <f t="shared" si="17"/>
        <v>23282</v>
      </c>
      <c r="J40">
        <f t="shared" si="17"/>
        <v>22929</v>
      </c>
      <c r="K40">
        <f t="shared" si="17"/>
        <v>1.7468710223409851</v>
      </c>
      <c r="L40">
        <f t="shared" si="17"/>
        <v>-0.12572915821117697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D12" sqref="D12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44755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462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551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74" customWidth="1"/>
    <col min="16" max="16" width="12" style="23" customWidth="1"/>
    <col min="17" max="17" width="14.140625" style="20" customWidth="1"/>
    <col min="18" max="18" width="11.5703125" style="286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550"/>
      <c r="F1" s="550"/>
      <c r="G1" s="550"/>
      <c r="H1" s="21"/>
      <c r="I1" s="21"/>
      <c r="J1" s="21"/>
      <c r="K1" s="21"/>
      <c r="L1" s="21"/>
      <c r="M1" s="21"/>
      <c r="N1" s="21"/>
      <c r="O1" s="297"/>
      <c r="P1" s="21"/>
      <c r="Q1" s="21"/>
      <c r="R1" s="297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550"/>
      <c r="F5" s="550"/>
      <c r="G5" s="550"/>
      <c r="H5" s="21"/>
      <c r="I5" s="21"/>
      <c r="J5" s="21"/>
      <c r="K5" s="21"/>
      <c r="L5" s="21"/>
      <c r="M5" s="21"/>
      <c r="N5" s="21"/>
      <c r="O5" s="297"/>
      <c r="P5" s="21"/>
      <c r="Q5" s="21"/>
      <c r="R5" s="297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44755</v>
      </c>
      <c r="B6" s="344">
        <v>2022</v>
      </c>
      <c r="C6" s="345"/>
      <c r="D6" s="346"/>
      <c r="E6" s="552">
        <v>2021</v>
      </c>
      <c r="F6" s="552"/>
      <c r="G6" s="553"/>
      <c r="H6" s="344">
        <v>2020</v>
      </c>
      <c r="I6" s="345"/>
      <c r="J6" s="346"/>
      <c r="K6" s="454">
        <v>2019</v>
      </c>
      <c r="L6" s="460"/>
      <c r="M6" s="456"/>
      <c r="N6" s="344">
        <v>2018</v>
      </c>
      <c r="O6" s="345"/>
      <c r="P6" s="346"/>
      <c r="Q6" s="454">
        <v>2017</v>
      </c>
      <c r="R6" s="455"/>
      <c r="S6" s="456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61"/>
      <c r="BL6" s="162"/>
    </row>
    <row r="7" spans="1:64" x14ac:dyDescent="0.2">
      <c r="B7" s="477" t="s">
        <v>262</v>
      </c>
      <c r="C7" s="500" t="s">
        <v>263</v>
      </c>
      <c r="D7" s="348" t="s">
        <v>264</v>
      </c>
      <c r="E7" s="554" t="s">
        <v>262</v>
      </c>
      <c r="F7" s="554" t="s">
        <v>263</v>
      </c>
      <c r="G7" s="555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4" t="s">
        <v>263</v>
      </c>
      <c r="M7" s="458" t="s">
        <v>264</v>
      </c>
      <c r="N7" s="477" t="s">
        <v>262</v>
      </c>
      <c r="O7" s="347" t="s">
        <v>263</v>
      </c>
      <c r="P7" s="348" t="s">
        <v>264</v>
      </c>
      <c r="Q7" s="457" t="s">
        <v>262</v>
      </c>
      <c r="R7" s="297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436">
        <v>437</v>
      </c>
      <c r="C8" s="546" t="s">
        <v>5560</v>
      </c>
      <c r="D8" s="547">
        <v>34</v>
      </c>
      <c r="E8" s="556">
        <v>463</v>
      </c>
      <c r="F8" s="556">
        <v>240375</v>
      </c>
      <c r="G8" s="564">
        <v>39</v>
      </c>
      <c r="H8" s="518">
        <v>431</v>
      </c>
      <c r="I8" s="519" t="s">
        <v>4054</v>
      </c>
      <c r="J8" s="520">
        <v>54</v>
      </c>
      <c r="K8" s="279">
        <v>413</v>
      </c>
      <c r="L8" s="280" t="s">
        <v>3271</v>
      </c>
      <c r="M8" s="281">
        <v>45</v>
      </c>
      <c r="N8" s="224">
        <v>407</v>
      </c>
      <c r="O8" s="225" t="s">
        <v>2525</v>
      </c>
      <c r="P8" s="226">
        <v>56</v>
      </c>
      <c r="Q8" s="255">
        <v>321</v>
      </c>
      <c r="R8" s="308" t="s">
        <v>1773</v>
      </c>
      <c r="S8" s="256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84" t="s">
        <v>135</v>
      </c>
      <c r="B9" s="430">
        <v>2</v>
      </c>
      <c r="C9" s="524" t="s">
        <v>5551</v>
      </c>
      <c r="D9" s="525">
        <v>135</v>
      </c>
      <c r="E9" s="598">
        <v>1</v>
      </c>
      <c r="F9" s="565" t="s">
        <v>4798</v>
      </c>
      <c r="G9" s="566">
        <v>73</v>
      </c>
      <c r="H9" s="311">
        <v>1</v>
      </c>
      <c r="I9" s="521" t="s">
        <v>4042</v>
      </c>
      <c r="J9" s="522">
        <v>123</v>
      </c>
      <c r="K9" s="515">
        <v>2</v>
      </c>
      <c r="L9" s="273" t="s">
        <v>3261</v>
      </c>
      <c r="M9" s="273">
        <v>79</v>
      </c>
      <c r="N9" s="476">
        <v>2</v>
      </c>
      <c r="O9" s="196" t="s">
        <v>2513</v>
      </c>
      <c r="P9" s="342">
        <v>47</v>
      </c>
      <c r="Q9" s="135">
        <v>3</v>
      </c>
      <c r="R9" s="286" t="s">
        <v>1762</v>
      </c>
      <c r="S9" s="136">
        <v>138</v>
      </c>
      <c r="T9" s="311">
        <v>0</v>
      </c>
      <c r="U9" s="312" t="s">
        <v>270</v>
      </c>
      <c r="V9" s="313">
        <v>0</v>
      </c>
      <c r="W9" s="269">
        <v>4</v>
      </c>
      <c r="X9" s="270" t="s">
        <v>268</v>
      </c>
      <c r="Y9" s="271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517" t="s">
        <v>136</v>
      </c>
      <c r="B10" s="523">
        <v>16</v>
      </c>
      <c r="C10" s="524" t="s">
        <v>5552</v>
      </c>
      <c r="D10" s="525">
        <v>45</v>
      </c>
      <c r="E10" s="565">
        <v>13</v>
      </c>
      <c r="F10" s="565" t="s">
        <v>4799</v>
      </c>
      <c r="G10" s="566">
        <v>78</v>
      </c>
      <c r="H10" s="523">
        <v>11</v>
      </c>
      <c r="I10" s="524" t="s">
        <v>4043</v>
      </c>
      <c r="J10" s="525">
        <v>62</v>
      </c>
      <c r="K10" s="515">
        <v>13</v>
      </c>
      <c r="L10" s="273" t="s">
        <v>3262</v>
      </c>
      <c r="M10" s="273">
        <v>32</v>
      </c>
      <c r="N10" s="145">
        <v>13</v>
      </c>
      <c r="O10" s="146" t="s">
        <v>2514</v>
      </c>
      <c r="P10" s="147">
        <v>80</v>
      </c>
      <c r="Q10" s="135">
        <v>18</v>
      </c>
      <c r="R10" s="286" t="s">
        <v>1763</v>
      </c>
      <c r="S10" s="136">
        <v>58</v>
      </c>
      <c r="T10" s="314">
        <v>10</v>
      </c>
      <c r="U10" s="315" t="s">
        <v>1005</v>
      </c>
      <c r="V10" s="316">
        <v>76</v>
      </c>
      <c r="W10" s="272">
        <v>6</v>
      </c>
      <c r="X10" s="273" t="s">
        <v>269</v>
      </c>
      <c r="Y10" s="274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517" t="s">
        <v>148</v>
      </c>
      <c r="B11" s="523">
        <v>0</v>
      </c>
      <c r="C11" s="524" t="s">
        <v>270</v>
      </c>
      <c r="D11" s="525">
        <v>0</v>
      </c>
      <c r="E11" s="565">
        <v>1</v>
      </c>
      <c r="F11" s="565" t="s">
        <v>2381</v>
      </c>
      <c r="G11" s="566">
        <v>55</v>
      </c>
      <c r="H11" s="523">
        <v>0</v>
      </c>
      <c r="I11" s="524" t="s">
        <v>270</v>
      </c>
      <c r="J11" s="525">
        <v>0</v>
      </c>
      <c r="K11" s="515">
        <v>0</v>
      </c>
      <c r="L11" s="273" t="s">
        <v>270</v>
      </c>
      <c r="M11" s="273">
        <v>0</v>
      </c>
      <c r="N11" s="145">
        <v>0</v>
      </c>
      <c r="O11" s="146" t="s">
        <v>270</v>
      </c>
      <c r="P11" s="147">
        <v>0</v>
      </c>
      <c r="Q11" s="135">
        <v>0</v>
      </c>
      <c r="R11" s="286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72">
        <v>0</v>
      </c>
      <c r="X11" s="273" t="s">
        <v>270</v>
      </c>
      <c r="Y11" s="274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517" t="s">
        <v>8</v>
      </c>
      <c r="B12" s="523">
        <v>262</v>
      </c>
      <c r="C12" s="524" t="s">
        <v>5553</v>
      </c>
      <c r="D12" s="525">
        <v>30</v>
      </c>
      <c r="E12" s="565">
        <v>279</v>
      </c>
      <c r="F12" s="565" t="s">
        <v>4800</v>
      </c>
      <c r="G12" s="566">
        <v>30</v>
      </c>
      <c r="H12" s="523">
        <v>248</v>
      </c>
      <c r="I12" s="524" t="s">
        <v>4044</v>
      </c>
      <c r="J12" s="525">
        <v>46</v>
      </c>
      <c r="K12" s="515">
        <v>243</v>
      </c>
      <c r="L12" s="273" t="s">
        <v>3263</v>
      </c>
      <c r="M12" s="273">
        <v>37</v>
      </c>
      <c r="N12" s="145">
        <v>256</v>
      </c>
      <c r="O12" s="146" t="s">
        <v>2515</v>
      </c>
      <c r="P12" s="147">
        <v>51</v>
      </c>
      <c r="Q12" s="135">
        <v>231</v>
      </c>
      <c r="R12" s="286" t="s">
        <v>1764</v>
      </c>
      <c r="S12" s="136">
        <v>55</v>
      </c>
      <c r="T12" s="314">
        <v>274</v>
      </c>
      <c r="U12" s="315" t="s">
        <v>1006</v>
      </c>
      <c r="V12" s="316">
        <v>78</v>
      </c>
      <c r="W12" s="272">
        <v>220</v>
      </c>
      <c r="X12" s="273" t="s">
        <v>271</v>
      </c>
      <c r="Y12" s="274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517" t="s">
        <v>252</v>
      </c>
      <c r="B13" s="523">
        <v>15</v>
      </c>
      <c r="C13" s="524" t="s">
        <v>5554</v>
      </c>
      <c r="D13" s="525">
        <v>18</v>
      </c>
      <c r="E13" s="565">
        <v>18</v>
      </c>
      <c r="F13" s="565" t="s">
        <v>4801</v>
      </c>
      <c r="G13" s="566">
        <v>37</v>
      </c>
      <c r="H13" s="523">
        <v>12</v>
      </c>
      <c r="I13" s="524" t="s">
        <v>4045</v>
      </c>
      <c r="J13" s="525">
        <v>47</v>
      </c>
      <c r="K13" s="515">
        <v>10</v>
      </c>
      <c r="L13" s="273" t="s">
        <v>3264</v>
      </c>
      <c r="M13" s="273">
        <v>36</v>
      </c>
      <c r="N13" s="145">
        <v>5</v>
      </c>
      <c r="O13" s="146" t="s">
        <v>2516</v>
      </c>
      <c r="P13" s="147">
        <v>53</v>
      </c>
      <c r="Q13" s="135">
        <v>9</v>
      </c>
      <c r="R13" s="286" t="s">
        <v>1765</v>
      </c>
      <c r="S13" s="136">
        <v>96</v>
      </c>
      <c r="T13" s="314">
        <v>12</v>
      </c>
      <c r="U13" s="315" t="s">
        <v>1007</v>
      </c>
      <c r="V13" s="316">
        <v>60</v>
      </c>
      <c r="W13" s="272">
        <v>14</v>
      </c>
      <c r="X13" s="273" t="s">
        <v>272</v>
      </c>
      <c r="Y13" s="274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517" t="s">
        <v>137</v>
      </c>
      <c r="B14" s="523">
        <v>0</v>
      </c>
      <c r="C14" s="524" t="s">
        <v>270</v>
      </c>
      <c r="D14" s="525">
        <v>0</v>
      </c>
      <c r="E14" s="565">
        <v>1</v>
      </c>
      <c r="F14" s="565" t="s">
        <v>4802</v>
      </c>
      <c r="G14" s="566">
        <v>277</v>
      </c>
      <c r="H14" s="523">
        <v>2</v>
      </c>
      <c r="I14" s="524" t="s">
        <v>4046</v>
      </c>
      <c r="J14" s="525">
        <v>81</v>
      </c>
      <c r="K14" s="515">
        <v>0</v>
      </c>
      <c r="L14" s="273" t="s">
        <v>270</v>
      </c>
      <c r="M14" s="273">
        <v>0</v>
      </c>
      <c r="N14" s="145">
        <v>3</v>
      </c>
      <c r="O14" s="146" t="s">
        <v>2517</v>
      </c>
      <c r="P14" s="147">
        <v>80</v>
      </c>
      <c r="Q14" s="135">
        <v>0</v>
      </c>
      <c r="R14" s="286" t="s">
        <v>270</v>
      </c>
      <c r="S14" s="136">
        <v>0</v>
      </c>
      <c r="T14" s="314">
        <v>2</v>
      </c>
      <c r="U14" s="315" t="s">
        <v>273</v>
      </c>
      <c r="V14" s="316">
        <v>159</v>
      </c>
      <c r="W14" s="272">
        <v>1</v>
      </c>
      <c r="X14" s="273" t="s">
        <v>273</v>
      </c>
      <c r="Y14" s="274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517" t="s">
        <v>17</v>
      </c>
      <c r="B15" s="523">
        <v>44</v>
      </c>
      <c r="C15" s="524" t="s">
        <v>5555</v>
      </c>
      <c r="D15" s="525">
        <v>39</v>
      </c>
      <c r="E15" s="565">
        <v>52</v>
      </c>
      <c r="F15" s="565" t="s">
        <v>4803</v>
      </c>
      <c r="G15" s="566">
        <v>27</v>
      </c>
      <c r="H15" s="523">
        <v>56</v>
      </c>
      <c r="I15" s="524" t="s">
        <v>4047</v>
      </c>
      <c r="J15" s="525">
        <v>48</v>
      </c>
      <c r="K15" s="515">
        <v>46</v>
      </c>
      <c r="L15" s="273" t="s">
        <v>3265</v>
      </c>
      <c r="M15" s="273">
        <v>35</v>
      </c>
      <c r="N15" s="145">
        <v>49</v>
      </c>
      <c r="O15" s="146" t="s">
        <v>2518</v>
      </c>
      <c r="P15" s="147">
        <v>51</v>
      </c>
      <c r="Q15" s="135">
        <v>46</v>
      </c>
      <c r="R15" s="286" t="s">
        <v>1766</v>
      </c>
      <c r="S15" s="136">
        <v>69</v>
      </c>
      <c r="T15" s="314">
        <v>65</v>
      </c>
      <c r="U15" s="315" t="s">
        <v>1008</v>
      </c>
      <c r="V15" s="316">
        <v>81</v>
      </c>
      <c r="W15" s="272">
        <v>40</v>
      </c>
      <c r="X15" s="273" t="s">
        <v>274</v>
      </c>
      <c r="Y15" s="274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517" t="s">
        <v>138</v>
      </c>
      <c r="B16" s="523">
        <v>7</v>
      </c>
      <c r="C16" s="524" t="s">
        <v>5556</v>
      </c>
      <c r="D16" s="525">
        <v>43</v>
      </c>
      <c r="E16" s="565">
        <v>18</v>
      </c>
      <c r="F16" s="565" t="s">
        <v>4804</v>
      </c>
      <c r="G16" s="566">
        <v>51</v>
      </c>
      <c r="H16" s="523">
        <v>11</v>
      </c>
      <c r="I16" s="524" t="s">
        <v>4048</v>
      </c>
      <c r="J16" s="525">
        <v>83</v>
      </c>
      <c r="K16" s="515">
        <v>9</v>
      </c>
      <c r="L16" s="273" t="s">
        <v>1928</v>
      </c>
      <c r="M16" s="273">
        <v>61</v>
      </c>
      <c r="N16" s="145">
        <v>9</v>
      </c>
      <c r="O16" s="146" t="s">
        <v>2519</v>
      </c>
      <c r="P16" s="147">
        <v>134</v>
      </c>
      <c r="Q16" s="135">
        <v>7</v>
      </c>
      <c r="R16" s="286" t="s">
        <v>1767</v>
      </c>
      <c r="S16" s="136">
        <v>104</v>
      </c>
      <c r="T16" s="314">
        <v>12</v>
      </c>
      <c r="U16" s="315" t="s">
        <v>1009</v>
      </c>
      <c r="V16" s="316">
        <v>118</v>
      </c>
      <c r="W16" s="272">
        <v>7</v>
      </c>
      <c r="X16" s="273" t="s">
        <v>275</v>
      </c>
      <c r="Y16" s="274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517" t="s">
        <v>18</v>
      </c>
      <c r="B17" s="523">
        <v>1</v>
      </c>
      <c r="C17" s="524" t="s">
        <v>5379</v>
      </c>
      <c r="D17" s="525">
        <v>20</v>
      </c>
      <c r="E17" s="565">
        <v>0</v>
      </c>
      <c r="F17" s="565" t="s">
        <v>270</v>
      </c>
      <c r="G17" s="566">
        <v>0</v>
      </c>
      <c r="H17" s="523">
        <v>5</v>
      </c>
      <c r="I17" s="524" t="s">
        <v>4049</v>
      </c>
      <c r="J17" s="525">
        <v>111</v>
      </c>
      <c r="K17" s="515">
        <v>31</v>
      </c>
      <c r="L17" s="273" t="s">
        <v>3266</v>
      </c>
      <c r="M17" s="273">
        <v>62</v>
      </c>
      <c r="N17" s="145">
        <v>24</v>
      </c>
      <c r="O17" s="146" t="s">
        <v>2520</v>
      </c>
      <c r="P17" s="147">
        <v>55</v>
      </c>
      <c r="Q17" s="135">
        <v>35</v>
      </c>
      <c r="R17" s="286" t="s">
        <v>1768</v>
      </c>
      <c r="S17" s="136">
        <v>81</v>
      </c>
      <c r="T17" s="314">
        <v>41</v>
      </c>
      <c r="U17" s="315" t="s">
        <v>1010</v>
      </c>
      <c r="V17" s="316">
        <v>94</v>
      </c>
      <c r="W17" s="272">
        <v>34</v>
      </c>
      <c r="X17" s="273" t="s">
        <v>276</v>
      </c>
      <c r="Y17" s="274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517" t="s">
        <v>3862</v>
      </c>
      <c r="B18" s="523">
        <v>33</v>
      </c>
      <c r="C18" s="524" t="s">
        <v>5557</v>
      </c>
      <c r="D18" s="525">
        <v>25</v>
      </c>
      <c r="E18" s="565">
        <v>26</v>
      </c>
      <c r="F18" s="565" t="s">
        <v>4805</v>
      </c>
      <c r="G18" s="566">
        <v>74</v>
      </c>
      <c r="H18" s="523">
        <v>42</v>
      </c>
      <c r="I18" s="524" t="s">
        <v>4050</v>
      </c>
      <c r="J18" s="525">
        <v>64</v>
      </c>
      <c r="K18" s="515"/>
      <c r="L18" s="273"/>
      <c r="M18" s="273"/>
      <c r="N18" s="236"/>
      <c r="O18" s="343"/>
      <c r="P18" s="238"/>
      <c r="Q18" s="135"/>
      <c r="S18" s="136"/>
      <c r="T18" s="430"/>
      <c r="U18" s="478"/>
      <c r="V18" s="432"/>
      <c r="W18" s="272"/>
      <c r="X18" s="273"/>
      <c r="Y18" s="274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P18" s="14"/>
      <c r="AQ18" s="64"/>
      <c r="AR18" s="359"/>
      <c r="AS18" s="360"/>
      <c r="AT18" s="361"/>
      <c r="AU18" s="63"/>
      <c r="AW18" s="64"/>
      <c r="AX18" s="362"/>
      <c r="AY18" s="363"/>
      <c r="AZ18" s="364"/>
      <c r="BA18" s="63"/>
      <c r="BC18" s="64"/>
      <c r="BD18" s="362"/>
      <c r="BE18" s="363"/>
      <c r="BF18" s="364"/>
      <c r="BG18" s="61"/>
      <c r="BH18" s="13"/>
      <c r="BI18" s="62"/>
      <c r="BJ18" s="362"/>
      <c r="BK18" s="363"/>
      <c r="BL18" s="364"/>
    </row>
    <row r="19" spans="1:64" x14ac:dyDescent="0.2">
      <c r="A19" s="517" t="s">
        <v>139</v>
      </c>
      <c r="B19" s="523">
        <v>0</v>
      </c>
      <c r="C19" s="524" t="s">
        <v>270</v>
      </c>
      <c r="D19" s="525">
        <v>0</v>
      </c>
      <c r="E19" s="565">
        <v>0</v>
      </c>
      <c r="F19" s="565" t="s">
        <v>270</v>
      </c>
      <c r="G19" s="566">
        <v>0</v>
      </c>
      <c r="H19" s="523">
        <v>0</v>
      </c>
      <c r="I19" s="524" t="s">
        <v>270</v>
      </c>
      <c r="J19" s="525">
        <v>0</v>
      </c>
      <c r="K19" s="515">
        <v>8</v>
      </c>
      <c r="L19" s="273" t="s">
        <v>3267</v>
      </c>
      <c r="M19" s="273">
        <v>137</v>
      </c>
      <c r="N19" s="145">
        <v>8</v>
      </c>
      <c r="O19" s="146" t="s">
        <v>2521</v>
      </c>
      <c r="P19" s="147">
        <v>87</v>
      </c>
      <c r="Q19" s="135">
        <v>10</v>
      </c>
      <c r="R19" s="286" t="s">
        <v>1769</v>
      </c>
      <c r="S19" s="136">
        <v>154</v>
      </c>
      <c r="T19" s="314">
        <v>6</v>
      </c>
      <c r="U19" s="315" t="s">
        <v>1011</v>
      </c>
      <c r="V19" s="316">
        <v>115</v>
      </c>
      <c r="W19" s="272">
        <v>5</v>
      </c>
      <c r="X19" s="273" t="s">
        <v>277</v>
      </c>
      <c r="Y19" s="274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517" t="s">
        <v>122</v>
      </c>
      <c r="B20" s="523">
        <v>23</v>
      </c>
      <c r="C20" s="524" t="s">
        <v>5558</v>
      </c>
      <c r="D20" s="525">
        <v>41</v>
      </c>
      <c r="E20" s="565">
        <v>25</v>
      </c>
      <c r="F20" s="565" t="s">
        <v>4806</v>
      </c>
      <c r="G20" s="566">
        <v>74</v>
      </c>
      <c r="H20" s="523">
        <v>15</v>
      </c>
      <c r="I20" s="524" t="s">
        <v>4051</v>
      </c>
      <c r="J20" s="525">
        <v>61</v>
      </c>
      <c r="K20" s="515">
        <v>25</v>
      </c>
      <c r="L20" s="273" t="s">
        <v>3268</v>
      </c>
      <c r="M20" s="273">
        <v>40</v>
      </c>
      <c r="N20" s="145">
        <v>19</v>
      </c>
      <c r="O20" s="146" t="s">
        <v>2522</v>
      </c>
      <c r="P20" s="147">
        <v>58</v>
      </c>
      <c r="Q20" s="135">
        <v>28</v>
      </c>
      <c r="R20" s="286" t="s">
        <v>1770</v>
      </c>
      <c r="S20" s="136">
        <v>56</v>
      </c>
      <c r="T20" s="314">
        <v>17</v>
      </c>
      <c r="U20" s="315" t="s">
        <v>1012</v>
      </c>
      <c r="V20" s="316">
        <v>129</v>
      </c>
      <c r="W20" s="272">
        <v>16</v>
      </c>
      <c r="X20" s="273" t="s">
        <v>278</v>
      </c>
      <c r="Y20" s="274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517" t="s">
        <v>19</v>
      </c>
      <c r="B21" s="523">
        <v>28</v>
      </c>
      <c r="C21" s="524" t="s">
        <v>5559</v>
      </c>
      <c r="D21" s="525">
        <v>70</v>
      </c>
      <c r="E21" s="565">
        <v>22</v>
      </c>
      <c r="F21" s="565" t="s">
        <v>4807</v>
      </c>
      <c r="G21" s="566">
        <v>38</v>
      </c>
      <c r="H21" s="523">
        <v>26</v>
      </c>
      <c r="I21" s="524" t="s">
        <v>4052</v>
      </c>
      <c r="J21" s="525">
        <v>98</v>
      </c>
      <c r="K21" s="515">
        <v>23</v>
      </c>
      <c r="L21" s="273" t="s">
        <v>3269</v>
      </c>
      <c r="M21" s="273">
        <v>101</v>
      </c>
      <c r="N21" s="145">
        <v>16</v>
      </c>
      <c r="O21" s="146" t="s">
        <v>2523</v>
      </c>
      <c r="P21" s="147">
        <v>67</v>
      </c>
      <c r="Q21" s="135">
        <v>19</v>
      </c>
      <c r="R21" s="286" t="s">
        <v>1771</v>
      </c>
      <c r="S21" s="136">
        <v>129</v>
      </c>
      <c r="T21" s="314">
        <v>15</v>
      </c>
      <c r="U21" s="315" t="s">
        <v>1013</v>
      </c>
      <c r="V21" s="316">
        <v>132</v>
      </c>
      <c r="W21" s="272">
        <v>23</v>
      </c>
      <c r="X21" s="273" t="s">
        <v>279</v>
      </c>
      <c r="Y21" s="274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517" t="s">
        <v>140</v>
      </c>
      <c r="B22" s="523">
        <v>6</v>
      </c>
      <c r="C22" s="524" t="s">
        <v>2691</v>
      </c>
      <c r="D22" s="525">
        <v>12</v>
      </c>
      <c r="E22" s="565">
        <v>7</v>
      </c>
      <c r="F22" s="565" t="s">
        <v>4808</v>
      </c>
      <c r="G22" s="566">
        <v>80</v>
      </c>
      <c r="H22" s="523">
        <v>2</v>
      </c>
      <c r="I22" s="524" t="s">
        <v>4053</v>
      </c>
      <c r="J22" s="525">
        <v>44</v>
      </c>
      <c r="K22" s="515">
        <v>3</v>
      </c>
      <c r="L22" s="273" t="s">
        <v>3270</v>
      </c>
      <c r="M22" s="273">
        <v>79</v>
      </c>
      <c r="N22" s="139">
        <v>3</v>
      </c>
      <c r="O22" s="140" t="s">
        <v>2524</v>
      </c>
      <c r="P22" s="141">
        <v>23</v>
      </c>
      <c r="Q22" s="135">
        <v>6</v>
      </c>
      <c r="R22" s="286" t="s">
        <v>1772</v>
      </c>
      <c r="S22" s="136">
        <v>41</v>
      </c>
      <c r="T22" s="314">
        <v>12</v>
      </c>
      <c r="U22" s="315" t="s">
        <v>1014</v>
      </c>
      <c r="V22" s="316">
        <v>96</v>
      </c>
      <c r="W22" s="275">
        <v>7</v>
      </c>
      <c r="X22" s="276" t="s">
        <v>280</v>
      </c>
      <c r="Y22" s="277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5"/>
      <c r="B23" s="534"/>
      <c r="C23" s="534"/>
      <c r="D23" s="600"/>
      <c r="E23" s="560"/>
      <c r="F23" s="557"/>
      <c r="G23" s="567"/>
      <c r="H23" s="526"/>
      <c r="I23" s="519"/>
      <c r="J23" s="520"/>
      <c r="K23" s="516"/>
      <c r="L23" s="488"/>
      <c r="M23" s="482"/>
      <c r="N23" s="145"/>
      <c r="O23" s="146"/>
      <c r="P23" s="147"/>
      <c r="Q23" s="452"/>
      <c r="R23" s="300"/>
      <c r="S23" s="453"/>
      <c r="T23" s="205"/>
      <c r="U23" s="206"/>
      <c r="V23" s="207"/>
      <c r="W23" s="278" t="s">
        <v>191</v>
      </c>
      <c r="X23" s="159"/>
      <c r="Y23" s="160"/>
      <c r="Z23" s="203"/>
      <c r="AA23" s="161"/>
      <c r="AB23" s="162"/>
      <c r="AC23" s="202"/>
      <c r="AD23" s="159"/>
      <c r="AE23" s="160"/>
      <c r="AF23" s="203"/>
      <c r="AG23" s="161"/>
      <c r="AH23" s="162"/>
      <c r="AI23" s="202"/>
      <c r="AJ23" s="159"/>
      <c r="AK23" s="160"/>
      <c r="AL23" s="161"/>
      <c r="AM23" s="161"/>
      <c r="AN23" s="161"/>
      <c r="AO23" s="202"/>
      <c r="AP23" s="159"/>
      <c r="AQ23" s="160"/>
      <c r="AR23" s="161"/>
      <c r="AS23" s="161"/>
      <c r="AT23" s="161"/>
      <c r="AU23" s="202"/>
      <c r="AV23" s="159"/>
      <c r="AW23" s="160"/>
      <c r="AX23" s="196"/>
      <c r="AY23" s="196"/>
      <c r="AZ23" s="196"/>
      <c r="BA23" s="202"/>
      <c r="BB23" s="159"/>
      <c r="BC23" s="160"/>
      <c r="BD23" s="161"/>
      <c r="BE23" s="161"/>
      <c r="BF23" s="161"/>
      <c r="BG23" s="200"/>
      <c r="BH23" s="197"/>
      <c r="BI23" s="201"/>
      <c r="BJ23" s="161"/>
      <c r="BK23" s="161"/>
      <c r="BL23" s="162"/>
    </row>
    <row r="24" spans="1:64" x14ac:dyDescent="0.2">
      <c r="A24" s="199" t="s">
        <v>195</v>
      </c>
      <c r="B24" s="436">
        <v>151</v>
      </c>
      <c r="C24" s="546" t="s">
        <v>5573</v>
      </c>
      <c r="D24" s="547">
        <v>43</v>
      </c>
      <c r="E24" s="599">
        <v>154</v>
      </c>
      <c r="F24" s="580" t="s">
        <v>4836</v>
      </c>
      <c r="G24" s="581">
        <v>46</v>
      </c>
      <c r="H24" s="584">
        <v>146</v>
      </c>
      <c r="I24" s="585" t="s">
        <v>4070</v>
      </c>
      <c r="J24" s="586">
        <v>78</v>
      </c>
      <c r="K24" s="280">
        <v>135</v>
      </c>
      <c r="L24" s="280" t="s">
        <v>3285</v>
      </c>
      <c r="M24" s="281">
        <v>96</v>
      </c>
      <c r="N24" s="224">
        <v>140</v>
      </c>
      <c r="O24" s="225" t="s">
        <v>2538</v>
      </c>
      <c r="P24" s="226">
        <v>81</v>
      </c>
      <c r="Q24" s="255">
        <v>153</v>
      </c>
      <c r="R24" s="308" t="s">
        <v>1791</v>
      </c>
      <c r="S24" s="256">
        <v>100</v>
      </c>
      <c r="T24" s="320">
        <v>162</v>
      </c>
      <c r="U24" s="321" t="s">
        <v>1033</v>
      </c>
      <c r="V24" s="322">
        <v>162</v>
      </c>
      <c r="W24" s="279">
        <v>150</v>
      </c>
      <c r="X24" s="280" t="s">
        <v>297</v>
      </c>
      <c r="Y24" s="281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3"/>
      <c r="AY24" s="143"/>
      <c r="AZ24" s="143"/>
      <c r="BA24" s="137"/>
      <c r="BB24" s="41"/>
      <c r="BC24" s="138"/>
      <c r="BD24" s="152"/>
      <c r="BE24" s="152"/>
      <c r="BF24" s="152"/>
      <c r="BG24" s="155"/>
      <c r="BH24" s="50"/>
      <c r="BI24" s="156"/>
      <c r="BJ24" s="152"/>
      <c r="BK24" s="152"/>
      <c r="BL24" s="153"/>
    </row>
    <row r="25" spans="1:64" x14ac:dyDescent="0.2">
      <c r="A25" t="s">
        <v>196</v>
      </c>
      <c r="B25" s="430">
        <v>1</v>
      </c>
      <c r="C25" s="524" t="s">
        <v>5379</v>
      </c>
      <c r="D25" s="525">
        <v>192</v>
      </c>
      <c r="E25" s="598">
        <v>0</v>
      </c>
      <c r="F25" s="565" t="s">
        <v>270</v>
      </c>
      <c r="G25" s="566">
        <v>0</v>
      </c>
      <c r="H25" s="430">
        <v>1</v>
      </c>
      <c r="I25" s="524" t="s">
        <v>4055</v>
      </c>
      <c r="J25" s="525">
        <v>149</v>
      </c>
      <c r="K25" s="272">
        <v>3</v>
      </c>
      <c r="L25" s="273" t="s">
        <v>3272</v>
      </c>
      <c r="M25" s="273">
        <v>52</v>
      </c>
      <c r="N25" s="145">
        <v>1</v>
      </c>
      <c r="O25" s="146" t="s">
        <v>1146</v>
      </c>
      <c r="P25" s="147">
        <v>220</v>
      </c>
      <c r="Q25" s="135">
        <v>2</v>
      </c>
      <c r="R25" s="286" t="s">
        <v>1774</v>
      </c>
      <c r="S25" s="136">
        <v>120</v>
      </c>
      <c r="T25" s="314">
        <v>2</v>
      </c>
      <c r="U25" s="315" t="s">
        <v>1015</v>
      </c>
      <c r="V25" s="316">
        <v>156</v>
      </c>
      <c r="W25" s="272">
        <v>3</v>
      </c>
      <c r="X25" s="273" t="s">
        <v>281</v>
      </c>
      <c r="Y25" s="273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5"/>
      <c r="AY25" s="146"/>
      <c r="AZ25" s="147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523">
        <v>0</v>
      </c>
      <c r="C26" s="524" t="s">
        <v>270</v>
      </c>
      <c r="D26" s="525">
        <v>0</v>
      </c>
      <c r="E26" s="565">
        <v>0</v>
      </c>
      <c r="F26" s="565" t="s">
        <v>270</v>
      </c>
      <c r="G26" s="566">
        <v>0</v>
      </c>
      <c r="H26" s="523">
        <v>0</v>
      </c>
      <c r="I26" s="524" t="s">
        <v>270</v>
      </c>
      <c r="J26" s="525">
        <v>0</v>
      </c>
      <c r="K26" s="272">
        <v>1</v>
      </c>
      <c r="L26" s="273" t="s">
        <v>1045</v>
      </c>
      <c r="M26" s="273">
        <v>203</v>
      </c>
      <c r="N26" s="145">
        <v>0</v>
      </c>
      <c r="O26" s="146" t="s">
        <v>270</v>
      </c>
      <c r="P26" s="147">
        <v>0</v>
      </c>
      <c r="Q26" s="135">
        <v>0</v>
      </c>
      <c r="R26" s="28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72">
        <v>0</v>
      </c>
      <c r="X26" s="273" t="s">
        <v>270</v>
      </c>
      <c r="Y26" s="273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5"/>
      <c r="AY26" s="146"/>
      <c r="AZ26" s="147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523">
        <v>1</v>
      </c>
      <c r="C27" s="524" t="s">
        <v>3275</v>
      </c>
      <c r="D27" s="525">
        <v>17</v>
      </c>
      <c r="E27" s="565">
        <v>0</v>
      </c>
      <c r="F27" s="565" t="s">
        <v>270</v>
      </c>
      <c r="G27" s="566">
        <v>0</v>
      </c>
      <c r="H27" s="523">
        <v>0</v>
      </c>
      <c r="I27" s="524" t="s">
        <v>270</v>
      </c>
      <c r="J27" s="525">
        <v>0</v>
      </c>
      <c r="K27" s="272">
        <v>0</v>
      </c>
      <c r="L27" s="273" t="s">
        <v>270</v>
      </c>
      <c r="M27" s="273">
        <v>0</v>
      </c>
      <c r="N27" s="145">
        <v>0</v>
      </c>
      <c r="O27" s="146" t="s">
        <v>270</v>
      </c>
      <c r="P27" s="147">
        <v>0</v>
      </c>
      <c r="Q27" s="135">
        <v>1</v>
      </c>
      <c r="R27" s="286" t="s">
        <v>1775</v>
      </c>
      <c r="S27" s="136">
        <v>332</v>
      </c>
      <c r="T27" s="314">
        <v>2</v>
      </c>
      <c r="U27" s="315" t="s">
        <v>374</v>
      </c>
      <c r="V27" s="316">
        <v>83</v>
      </c>
      <c r="W27" s="272">
        <v>1</v>
      </c>
      <c r="X27" s="273" t="s">
        <v>282</v>
      </c>
      <c r="Y27" s="273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5"/>
      <c r="AY27" s="146"/>
      <c r="AZ27" s="147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523">
        <v>0</v>
      </c>
      <c r="C28" s="524" t="s">
        <v>270</v>
      </c>
      <c r="D28" s="525">
        <v>0</v>
      </c>
      <c r="E28" s="565">
        <v>4</v>
      </c>
      <c r="F28" s="565" t="s">
        <v>4824</v>
      </c>
      <c r="G28" s="566">
        <v>38</v>
      </c>
      <c r="H28" s="523">
        <v>4</v>
      </c>
      <c r="I28" s="524" t="s">
        <v>4056</v>
      </c>
      <c r="J28" s="525">
        <v>124</v>
      </c>
      <c r="K28" s="272">
        <v>1</v>
      </c>
      <c r="L28" s="273" t="s">
        <v>1146</v>
      </c>
      <c r="M28" s="273">
        <v>46</v>
      </c>
      <c r="N28" s="145">
        <v>1</v>
      </c>
      <c r="O28" s="146" t="s">
        <v>374</v>
      </c>
      <c r="P28" s="147">
        <v>4</v>
      </c>
      <c r="Q28" s="135">
        <v>4</v>
      </c>
      <c r="R28" s="286" t="s">
        <v>1776</v>
      </c>
      <c r="S28" s="136">
        <v>69</v>
      </c>
      <c r="T28" s="314">
        <v>1</v>
      </c>
      <c r="U28" s="315" t="s">
        <v>1016</v>
      </c>
      <c r="V28" s="316">
        <v>84</v>
      </c>
      <c r="W28" s="272">
        <v>3</v>
      </c>
      <c r="X28" s="273" t="s">
        <v>283</v>
      </c>
      <c r="Y28" s="273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5"/>
      <c r="AY28" s="146"/>
      <c r="AZ28" s="147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523">
        <v>3</v>
      </c>
      <c r="C29" s="524" t="s">
        <v>5561</v>
      </c>
      <c r="D29" s="525">
        <v>52</v>
      </c>
      <c r="E29" s="565">
        <v>3</v>
      </c>
      <c r="F29" s="565" t="s">
        <v>4825</v>
      </c>
      <c r="G29" s="566">
        <v>136</v>
      </c>
      <c r="H29" s="523">
        <v>2</v>
      </c>
      <c r="I29" s="524" t="s">
        <v>4057</v>
      </c>
      <c r="J29" s="525">
        <v>69</v>
      </c>
      <c r="K29" s="272">
        <v>2</v>
      </c>
      <c r="L29" s="273" t="s">
        <v>3273</v>
      </c>
      <c r="M29" s="273">
        <v>69</v>
      </c>
      <c r="N29" s="145">
        <v>1</v>
      </c>
      <c r="O29" s="146" t="s">
        <v>373</v>
      </c>
      <c r="P29" s="147">
        <v>126</v>
      </c>
      <c r="Q29" s="135">
        <v>2</v>
      </c>
      <c r="R29" s="286" t="s">
        <v>1777</v>
      </c>
      <c r="S29" s="136">
        <v>254</v>
      </c>
      <c r="T29" s="314">
        <v>1</v>
      </c>
      <c r="U29" s="315" t="s">
        <v>1017</v>
      </c>
      <c r="V29" s="316">
        <v>92</v>
      </c>
      <c r="W29" s="272">
        <v>2</v>
      </c>
      <c r="X29" s="273" t="s">
        <v>284</v>
      </c>
      <c r="Y29" s="273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5"/>
      <c r="AY29" s="146"/>
      <c r="AZ29" s="147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523">
        <v>26</v>
      </c>
      <c r="C30" s="524" t="s">
        <v>5562</v>
      </c>
      <c r="D30" s="525">
        <v>49</v>
      </c>
      <c r="E30" s="565">
        <v>22</v>
      </c>
      <c r="F30" s="565" t="s">
        <v>2706</v>
      </c>
      <c r="G30" s="566">
        <v>27</v>
      </c>
      <c r="H30" s="523">
        <v>24</v>
      </c>
      <c r="I30" s="524" t="s">
        <v>4058</v>
      </c>
      <c r="J30" s="525">
        <v>78</v>
      </c>
      <c r="K30" s="272">
        <v>22</v>
      </c>
      <c r="L30" s="273" t="s">
        <v>3274</v>
      </c>
      <c r="M30" s="273">
        <v>156</v>
      </c>
      <c r="N30" s="145">
        <v>21</v>
      </c>
      <c r="O30" s="146" t="s">
        <v>2526</v>
      </c>
      <c r="P30" s="147">
        <v>82</v>
      </c>
      <c r="Q30" s="135">
        <v>26</v>
      </c>
      <c r="R30" s="286" t="s">
        <v>1778</v>
      </c>
      <c r="S30" s="136">
        <v>92</v>
      </c>
      <c r="T30" s="314">
        <v>30</v>
      </c>
      <c r="U30" s="315" t="s">
        <v>1018</v>
      </c>
      <c r="V30" s="316">
        <v>144</v>
      </c>
      <c r="W30" s="272">
        <v>23</v>
      </c>
      <c r="X30" s="273" t="s">
        <v>285</v>
      </c>
      <c r="Y30" s="273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5"/>
      <c r="AY30" s="146"/>
      <c r="AZ30" s="147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523">
        <v>2</v>
      </c>
      <c r="C31" s="524" t="s">
        <v>2587</v>
      </c>
      <c r="D31" s="525">
        <v>7</v>
      </c>
      <c r="E31" s="565">
        <v>1</v>
      </c>
      <c r="F31" s="565" t="s">
        <v>1053</v>
      </c>
      <c r="G31" s="566">
        <v>122</v>
      </c>
      <c r="H31" s="523">
        <v>2</v>
      </c>
      <c r="I31" s="524" t="s">
        <v>1045</v>
      </c>
      <c r="J31" s="525">
        <v>105</v>
      </c>
      <c r="K31" s="272">
        <v>1</v>
      </c>
      <c r="L31" s="273" t="s">
        <v>3275</v>
      </c>
      <c r="M31" s="273">
        <v>4</v>
      </c>
      <c r="N31" s="145">
        <v>0</v>
      </c>
      <c r="O31" s="146" t="s">
        <v>270</v>
      </c>
      <c r="P31" s="147">
        <v>0</v>
      </c>
      <c r="Q31" s="135">
        <v>1</v>
      </c>
      <c r="R31" s="286" t="s">
        <v>1779</v>
      </c>
      <c r="S31" s="136">
        <v>159</v>
      </c>
      <c r="T31" s="314">
        <v>2</v>
      </c>
      <c r="U31" s="315" t="s">
        <v>1019</v>
      </c>
      <c r="V31" s="316">
        <v>107</v>
      </c>
      <c r="W31" s="272">
        <v>0</v>
      </c>
      <c r="X31" s="273" t="s">
        <v>270</v>
      </c>
      <c r="Y31" s="273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5"/>
      <c r="AY31" s="146"/>
      <c r="AZ31" s="147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523">
        <v>11</v>
      </c>
      <c r="C32" s="524" t="s">
        <v>5563</v>
      </c>
      <c r="D32" s="525">
        <v>36</v>
      </c>
      <c r="E32" s="565">
        <v>9</v>
      </c>
      <c r="F32" s="565" t="s">
        <v>4826</v>
      </c>
      <c r="G32" s="566">
        <v>26</v>
      </c>
      <c r="H32" s="523">
        <v>13</v>
      </c>
      <c r="I32" s="524" t="s">
        <v>4059</v>
      </c>
      <c r="J32" s="525">
        <v>60</v>
      </c>
      <c r="K32" s="272">
        <v>10</v>
      </c>
      <c r="L32" s="273" t="s">
        <v>3276</v>
      </c>
      <c r="M32" s="273">
        <v>59</v>
      </c>
      <c r="N32" s="145">
        <v>14</v>
      </c>
      <c r="O32" s="146" t="s">
        <v>2527</v>
      </c>
      <c r="P32" s="147">
        <v>61</v>
      </c>
      <c r="Q32" s="135">
        <v>14</v>
      </c>
      <c r="R32" s="286" t="s">
        <v>1780</v>
      </c>
      <c r="S32" s="136">
        <v>112</v>
      </c>
      <c r="T32" s="314">
        <v>11</v>
      </c>
      <c r="U32" s="315" t="s">
        <v>1020</v>
      </c>
      <c r="V32" s="316">
        <v>104</v>
      </c>
      <c r="W32" s="272">
        <v>5</v>
      </c>
      <c r="X32" s="273" t="s">
        <v>286</v>
      </c>
      <c r="Y32" s="273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5"/>
      <c r="AY32" s="146"/>
      <c r="AZ32" s="147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523">
        <v>18</v>
      </c>
      <c r="C33" s="524" t="s">
        <v>5564</v>
      </c>
      <c r="D33" s="525">
        <v>39</v>
      </c>
      <c r="E33" s="565">
        <v>13</v>
      </c>
      <c r="F33" s="565" t="s">
        <v>4827</v>
      </c>
      <c r="G33" s="566">
        <v>16</v>
      </c>
      <c r="H33" s="523">
        <v>20</v>
      </c>
      <c r="I33" s="524" t="s">
        <v>4060</v>
      </c>
      <c r="J33" s="525">
        <v>56</v>
      </c>
      <c r="K33" s="272">
        <v>15</v>
      </c>
      <c r="L33" s="273" t="s">
        <v>3277</v>
      </c>
      <c r="M33" s="273">
        <v>95</v>
      </c>
      <c r="N33" s="145">
        <v>19</v>
      </c>
      <c r="O33" s="146" t="s">
        <v>2528</v>
      </c>
      <c r="P33" s="147">
        <v>58</v>
      </c>
      <c r="Q33" s="135">
        <v>15</v>
      </c>
      <c r="R33" s="286" t="s">
        <v>1781</v>
      </c>
      <c r="S33" s="136">
        <v>186</v>
      </c>
      <c r="T33" s="314">
        <v>23</v>
      </c>
      <c r="U33" s="315" t="s">
        <v>1021</v>
      </c>
      <c r="V33" s="316">
        <v>224</v>
      </c>
      <c r="W33" s="272">
        <v>16</v>
      </c>
      <c r="X33" s="273" t="s">
        <v>287</v>
      </c>
      <c r="Y33" s="273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5"/>
      <c r="AY33" s="146"/>
      <c r="AZ33" s="147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523">
        <v>7</v>
      </c>
      <c r="C34" s="524" t="s">
        <v>5565</v>
      </c>
      <c r="D34" s="525">
        <v>55</v>
      </c>
      <c r="E34" s="565">
        <v>8</v>
      </c>
      <c r="F34" s="565" t="s">
        <v>4828</v>
      </c>
      <c r="G34" s="566">
        <v>61</v>
      </c>
      <c r="H34" s="523">
        <v>8</v>
      </c>
      <c r="I34" s="524" t="s">
        <v>4061</v>
      </c>
      <c r="J34" s="525">
        <v>41</v>
      </c>
      <c r="K34" s="272">
        <v>3</v>
      </c>
      <c r="L34" s="273" t="s">
        <v>3278</v>
      </c>
      <c r="M34" s="273">
        <v>125</v>
      </c>
      <c r="N34" s="145">
        <v>11</v>
      </c>
      <c r="O34" s="146" t="s">
        <v>2529</v>
      </c>
      <c r="P34" s="147">
        <v>65</v>
      </c>
      <c r="Q34" s="135">
        <v>8</v>
      </c>
      <c r="R34" s="286" t="s">
        <v>1782</v>
      </c>
      <c r="S34" s="136">
        <v>58</v>
      </c>
      <c r="T34" s="314">
        <v>7</v>
      </c>
      <c r="U34" s="315" t="s">
        <v>1022</v>
      </c>
      <c r="V34" s="316">
        <v>122</v>
      </c>
      <c r="W34" s="272">
        <v>11</v>
      </c>
      <c r="X34" s="273" t="s">
        <v>288</v>
      </c>
      <c r="Y34" s="273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5"/>
      <c r="AY34" s="146"/>
      <c r="AZ34" s="147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523">
        <v>5</v>
      </c>
      <c r="C35" s="524" t="s">
        <v>5566</v>
      </c>
      <c r="D35" s="525">
        <v>50</v>
      </c>
      <c r="E35" s="565">
        <v>2</v>
      </c>
      <c r="F35" s="565" t="s">
        <v>4829</v>
      </c>
      <c r="G35" s="566">
        <v>42</v>
      </c>
      <c r="H35" s="523">
        <v>7</v>
      </c>
      <c r="I35" s="524" t="s">
        <v>4062</v>
      </c>
      <c r="J35" s="525">
        <v>132</v>
      </c>
      <c r="K35" s="272">
        <v>2</v>
      </c>
      <c r="L35" s="273" t="s">
        <v>452</v>
      </c>
      <c r="M35" s="273">
        <v>35</v>
      </c>
      <c r="N35" s="145">
        <v>3</v>
      </c>
      <c r="O35" s="146" t="s">
        <v>2530</v>
      </c>
      <c r="P35" s="147">
        <v>89</v>
      </c>
      <c r="Q35" s="135">
        <v>6</v>
      </c>
      <c r="R35" s="286" t="s">
        <v>269</v>
      </c>
      <c r="S35" s="136">
        <v>60</v>
      </c>
      <c r="T35" s="314">
        <v>4</v>
      </c>
      <c r="U35" s="315" t="s">
        <v>1023</v>
      </c>
      <c r="V35" s="316">
        <v>129</v>
      </c>
      <c r="W35" s="272">
        <v>4</v>
      </c>
      <c r="X35" s="273" t="s">
        <v>289</v>
      </c>
      <c r="Y35" s="273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5"/>
      <c r="AY35" s="146"/>
      <c r="AZ35" s="147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523">
        <v>12</v>
      </c>
      <c r="C36" s="524" t="s">
        <v>5567</v>
      </c>
      <c r="D36" s="525">
        <v>85</v>
      </c>
      <c r="E36" s="565">
        <v>20</v>
      </c>
      <c r="F36" s="565" t="s">
        <v>4830</v>
      </c>
      <c r="G36" s="566">
        <v>83</v>
      </c>
      <c r="H36" s="523">
        <v>14</v>
      </c>
      <c r="I36" s="524" t="s">
        <v>4063</v>
      </c>
      <c r="J36" s="525">
        <v>54</v>
      </c>
      <c r="K36" s="272">
        <v>15</v>
      </c>
      <c r="L36" s="273" t="s">
        <v>3279</v>
      </c>
      <c r="M36" s="273">
        <v>166</v>
      </c>
      <c r="N36" s="145">
        <v>18</v>
      </c>
      <c r="O36" s="146" t="s">
        <v>2531</v>
      </c>
      <c r="P36" s="147">
        <v>135</v>
      </c>
      <c r="Q36" s="135">
        <v>14</v>
      </c>
      <c r="R36" s="286" t="s">
        <v>1783</v>
      </c>
      <c r="S36" s="136">
        <v>110</v>
      </c>
      <c r="T36" s="314">
        <v>15</v>
      </c>
      <c r="U36" s="315" t="s">
        <v>1024</v>
      </c>
      <c r="V36" s="316">
        <v>176</v>
      </c>
      <c r="W36" s="272">
        <v>17</v>
      </c>
      <c r="X36" s="273" t="s">
        <v>290</v>
      </c>
      <c r="Y36" s="273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5"/>
      <c r="AY36" s="146"/>
      <c r="AZ36" s="147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523">
        <v>2</v>
      </c>
      <c r="C37" s="524" t="s">
        <v>5568</v>
      </c>
      <c r="D37" s="525">
        <v>157</v>
      </c>
      <c r="E37" s="565">
        <v>1</v>
      </c>
      <c r="F37" s="565" t="s">
        <v>2189</v>
      </c>
      <c r="G37" s="566">
        <v>17</v>
      </c>
      <c r="H37" s="523">
        <v>0</v>
      </c>
      <c r="I37" s="524" t="s">
        <v>270</v>
      </c>
      <c r="J37" s="525">
        <v>0</v>
      </c>
      <c r="K37" s="272">
        <v>1</v>
      </c>
      <c r="L37" s="273" t="s">
        <v>373</v>
      </c>
      <c r="M37" s="273">
        <v>49</v>
      </c>
      <c r="N37" s="145">
        <v>0</v>
      </c>
      <c r="O37" s="146" t="s">
        <v>270</v>
      </c>
      <c r="P37" s="147">
        <v>0</v>
      </c>
      <c r="Q37" s="135">
        <v>2</v>
      </c>
      <c r="R37" s="286" t="s">
        <v>1784</v>
      </c>
      <c r="S37" s="136">
        <v>43</v>
      </c>
      <c r="T37" s="314">
        <v>2</v>
      </c>
      <c r="U37" s="315" t="s">
        <v>1025</v>
      </c>
      <c r="V37" s="316">
        <v>206</v>
      </c>
      <c r="W37" s="272">
        <v>0</v>
      </c>
      <c r="X37" s="273" t="s">
        <v>270</v>
      </c>
      <c r="Y37" s="273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5"/>
      <c r="AY37" s="146"/>
      <c r="AZ37" s="147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523">
        <v>2</v>
      </c>
      <c r="C38" s="524" t="s">
        <v>5569</v>
      </c>
      <c r="D38" s="525">
        <v>19</v>
      </c>
      <c r="E38" s="565">
        <v>2</v>
      </c>
      <c r="F38" s="565" t="s">
        <v>4831</v>
      </c>
      <c r="G38" s="566">
        <v>52</v>
      </c>
      <c r="H38" s="523">
        <v>3</v>
      </c>
      <c r="I38" s="524" t="s">
        <v>1787</v>
      </c>
      <c r="J38" s="525">
        <v>39</v>
      </c>
      <c r="K38" s="272">
        <v>1</v>
      </c>
      <c r="L38" s="273" t="s">
        <v>3280</v>
      </c>
      <c r="M38" s="273">
        <v>122</v>
      </c>
      <c r="N38" s="145">
        <v>5</v>
      </c>
      <c r="O38" s="146" t="s">
        <v>2532</v>
      </c>
      <c r="P38" s="147">
        <v>35</v>
      </c>
      <c r="Q38" s="135">
        <v>6</v>
      </c>
      <c r="R38" s="286" t="s">
        <v>1785</v>
      </c>
      <c r="S38" s="136">
        <v>123</v>
      </c>
      <c r="T38" s="314">
        <v>3</v>
      </c>
      <c r="U38" s="315" t="s">
        <v>1026</v>
      </c>
      <c r="V38" s="316">
        <v>88</v>
      </c>
      <c r="W38" s="272">
        <v>5</v>
      </c>
      <c r="X38" s="273" t="s">
        <v>291</v>
      </c>
      <c r="Y38" s="273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5"/>
      <c r="AY38" s="146"/>
      <c r="AZ38" s="147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523">
        <v>3</v>
      </c>
      <c r="C39" s="524" t="s">
        <v>5570</v>
      </c>
      <c r="D39" s="525">
        <v>61</v>
      </c>
      <c r="E39" s="565">
        <v>5</v>
      </c>
      <c r="F39" s="565" t="s">
        <v>4254</v>
      </c>
      <c r="G39" s="566">
        <v>76</v>
      </c>
      <c r="H39" s="523">
        <v>6</v>
      </c>
      <c r="I39" s="524" t="s">
        <v>4064</v>
      </c>
      <c r="J39" s="525">
        <v>164</v>
      </c>
      <c r="K39" s="272">
        <v>4</v>
      </c>
      <c r="L39" s="273" t="s">
        <v>3281</v>
      </c>
      <c r="M39" s="273">
        <v>153</v>
      </c>
      <c r="N39" s="145">
        <v>8</v>
      </c>
      <c r="O39" s="146" t="s">
        <v>2533</v>
      </c>
      <c r="P39" s="147">
        <v>144</v>
      </c>
      <c r="Q39" s="135">
        <v>5</v>
      </c>
      <c r="R39" s="286" t="s">
        <v>1786</v>
      </c>
      <c r="S39" s="136">
        <v>97</v>
      </c>
      <c r="T39" s="314">
        <v>6</v>
      </c>
      <c r="U39" s="315" t="s">
        <v>1027</v>
      </c>
      <c r="V39" s="316">
        <v>73</v>
      </c>
      <c r="W39" s="272">
        <v>8</v>
      </c>
      <c r="X39" s="273" t="s">
        <v>292</v>
      </c>
      <c r="Y39" s="273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5"/>
      <c r="AY39" s="146"/>
      <c r="AZ39" s="147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523">
        <v>9</v>
      </c>
      <c r="C40" s="524" t="s">
        <v>5571</v>
      </c>
      <c r="D40" s="525">
        <v>31</v>
      </c>
      <c r="E40" s="565">
        <v>4</v>
      </c>
      <c r="F40" s="565" t="s">
        <v>1866</v>
      </c>
      <c r="G40" s="566">
        <v>89</v>
      </c>
      <c r="H40" s="523">
        <v>3</v>
      </c>
      <c r="I40" s="524" t="s">
        <v>4065</v>
      </c>
      <c r="J40" s="525">
        <v>165</v>
      </c>
      <c r="K40" s="272">
        <v>6</v>
      </c>
      <c r="L40" s="273" t="s">
        <v>3282</v>
      </c>
      <c r="M40" s="273">
        <v>76</v>
      </c>
      <c r="N40" s="145">
        <v>2</v>
      </c>
      <c r="O40" s="146" t="s">
        <v>2534</v>
      </c>
      <c r="P40" s="147">
        <v>107</v>
      </c>
      <c r="Q40" s="135">
        <v>3</v>
      </c>
      <c r="R40" s="286" t="s">
        <v>1787</v>
      </c>
      <c r="S40" s="136">
        <v>185</v>
      </c>
      <c r="T40" s="314">
        <v>5</v>
      </c>
      <c r="U40" s="315" t="s">
        <v>1028</v>
      </c>
      <c r="V40" s="316">
        <v>135</v>
      </c>
      <c r="W40" s="272">
        <v>9</v>
      </c>
      <c r="X40" s="273" t="s">
        <v>293</v>
      </c>
      <c r="Y40" s="273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5"/>
      <c r="AY40" s="146"/>
      <c r="AZ40" s="147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523">
        <v>0</v>
      </c>
      <c r="C41" s="524" t="s">
        <v>270</v>
      </c>
      <c r="D41" s="525">
        <v>0</v>
      </c>
      <c r="E41" s="565">
        <v>2</v>
      </c>
      <c r="F41" s="565" t="s">
        <v>4832</v>
      </c>
      <c r="G41" s="566">
        <v>58</v>
      </c>
      <c r="H41" s="523">
        <v>1</v>
      </c>
      <c r="I41" s="524" t="s">
        <v>4066</v>
      </c>
      <c r="J41" s="525">
        <v>7</v>
      </c>
      <c r="K41" s="272">
        <v>2</v>
      </c>
      <c r="L41" s="273" t="s">
        <v>3283</v>
      </c>
      <c r="M41" s="273">
        <v>74</v>
      </c>
      <c r="N41" s="145">
        <v>0</v>
      </c>
      <c r="O41" s="146" t="s">
        <v>270</v>
      </c>
      <c r="P41" s="147">
        <v>0</v>
      </c>
      <c r="Q41" s="135">
        <v>1</v>
      </c>
      <c r="R41" s="286" t="s">
        <v>1788</v>
      </c>
      <c r="S41" s="136">
        <v>66</v>
      </c>
      <c r="T41" s="314">
        <v>1</v>
      </c>
      <c r="U41" s="315" t="s">
        <v>1029</v>
      </c>
      <c r="V41" s="316">
        <v>170</v>
      </c>
      <c r="W41" s="272">
        <v>1</v>
      </c>
      <c r="X41" s="273" t="s">
        <v>294</v>
      </c>
      <c r="Y41" s="273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5"/>
      <c r="AY41" s="146"/>
      <c r="AZ41" s="147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523">
        <v>3</v>
      </c>
      <c r="C42" s="524" t="s">
        <v>4808</v>
      </c>
      <c r="D42" s="525">
        <v>8</v>
      </c>
      <c r="E42" s="565">
        <v>3</v>
      </c>
      <c r="F42" s="565" t="s">
        <v>4833</v>
      </c>
      <c r="G42" s="566">
        <v>90</v>
      </c>
      <c r="H42" s="523">
        <v>5</v>
      </c>
      <c r="I42" s="524" t="s">
        <v>4067</v>
      </c>
      <c r="J42" s="525">
        <v>89</v>
      </c>
      <c r="K42" s="272">
        <v>5</v>
      </c>
      <c r="L42" s="273" t="s">
        <v>2227</v>
      </c>
      <c r="M42" s="273">
        <v>90</v>
      </c>
      <c r="N42" s="145">
        <v>3</v>
      </c>
      <c r="O42" s="146" t="s">
        <v>2535</v>
      </c>
      <c r="P42" s="147">
        <v>134</v>
      </c>
      <c r="Q42" s="135">
        <v>2</v>
      </c>
      <c r="R42" s="286" t="s">
        <v>1789</v>
      </c>
      <c r="S42" s="136">
        <v>160</v>
      </c>
      <c r="T42" s="314">
        <v>4</v>
      </c>
      <c r="U42" s="315" t="s">
        <v>1030</v>
      </c>
      <c r="V42" s="316">
        <v>123</v>
      </c>
      <c r="W42" s="272">
        <v>3</v>
      </c>
      <c r="X42" s="273" t="s">
        <v>295</v>
      </c>
      <c r="Y42" s="273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5"/>
      <c r="AY42" s="146"/>
      <c r="AZ42" s="147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523">
        <v>44</v>
      </c>
      <c r="C43" s="524" t="s">
        <v>5572</v>
      </c>
      <c r="D43" s="525">
        <v>23</v>
      </c>
      <c r="E43" s="565">
        <v>52</v>
      </c>
      <c r="F43" s="565" t="s">
        <v>4834</v>
      </c>
      <c r="G43" s="566">
        <v>36</v>
      </c>
      <c r="H43" s="523">
        <v>32</v>
      </c>
      <c r="I43" s="524" t="s">
        <v>4068</v>
      </c>
      <c r="J43" s="525">
        <v>82</v>
      </c>
      <c r="K43" s="272">
        <v>41</v>
      </c>
      <c r="L43" s="273" t="s">
        <v>3284</v>
      </c>
      <c r="M43" s="273">
        <v>54</v>
      </c>
      <c r="N43" s="145">
        <v>32</v>
      </c>
      <c r="O43" s="146" t="s">
        <v>2536</v>
      </c>
      <c r="P43" s="147">
        <v>61</v>
      </c>
      <c r="Q43" s="135">
        <v>41</v>
      </c>
      <c r="R43" s="286" t="s">
        <v>1790</v>
      </c>
      <c r="S43" s="136">
        <v>58</v>
      </c>
      <c r="T43" s="314">
        <v>41</v>
      </c>
      <c r="U43" s="315" t="s">
        <v>1031</v>
      </c>
      <c r="V43" s="316">
        <v>193</v>
      </c>
      <c r="W43" s="272">
        <v>39</v>
      </c>
      <c r="X43" s="273" t="s">
        <v>296</v>
      </c>
      <c r="Y43" s="273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5"/>
      <c r="AY43" s="146"/>
      <c r="AZ43" s="147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523">
        <v>2</v>
      </c>
      <c r="C44" s="524" t="s">
        <v>2530</v>
      </c>
      <c r="D44" s="525">
        <v>98</v>
      </c>
      <c r="E44" s="565">
        <v>3</v>
      </c>
      <c r="F44" s="565" t="s">
        <v>4835</v>
      </c>
      <c r="G44" s="566">
        <v>5</v>
      </c>
      <c r="H44" s="523">
        <v>1</v>
      </c>
      <c r="I44" s="524" t="s">
        <v>4069</v>
      </c>
      <c r="J44" s="525">
        <v>1</v>
      </c>
      <c r="K44" s="272">
        <v>0</v>
      </c>
      <c r="L44" s="273" t="s">
        <v>270</v>
      </c>
      <c r="M44" s="273">
        <v>0</v>
      </c>
      <c r="N44" s="145">
        <v>1</v>
      </c>
      <c r="O44" s="146" t="s">
        <v>2537</v>
      </c>
      <c r="P44" s="147">
        <v>44</v>
      </c>
      <c r="Q44" s="135">
        <v>0</v>
      </c>
      <c r="R44" s="286" t="s">
        <v>270</v>
      </c>
      <c r="S44" s="136">
        <v>0</v>
      </c>
      <c r="T44" s="314">
        <v>2</v>
      </c>
      <c r="U44" s="315" t="s">
        <v>1032</v>
      </c>
      <c r="V44" s="316">
        <v>226</v>
      </c>
      <c r="W44" s="272">
        <v>0</v>
      </c>
      <c r="X44" s="273" t="s">
        <v>270</v>
      </c>
      <c r="Y44" s="273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5"/>
      <c r="AY44" s="146"/>
      <c r="AZ44" s="147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601"/>
      <c r="C45" s="542"/>
      <c r="D45" s="543"/>
      <c r="E45" s="559"/>
      <c r="F45" s="559"/>
      <c r="G45" s="568"/>
      <c r="H45" s="529"/>
      <c r="I45" s="530"/>
      <c r="J45" s="531"/>
      <c r="K45" s="267"/>
      <c r="L45" s="23"/>
      <c r="M45" s="483"/>
      <c r="N45" s="145"/>
      <c r="O45" s="146"/>
      <c r="P45" s="147"/>
      <c r="Q45" s="135"/>
      <c r="S45" s="136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5"/>
      <c r="AY45" s="146"/>
      <c r="AZ45" s="147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382"/>
      <c r="C46" s="532"/>
      <c r="D46" s="384"/>
      <c r="E46" s="569"/>
      <c r="F46" s="569"/>
      <c r="G46" s="570"/>
      <c r="H46" s="382"/>
      <c r="I46" s="532"/>
      <c r="J46" s="384"/>
      <c r="K46" s="100"/>
      <c r="L46" s="21"/>
      <c r="M46" s="101"/>
      <c r="N46" s="145"/>
      <c r="O46" s="146"/>
      <c r="P46" s="147"/>
      <c r="Q46" s="135"/>
      <c r="S46" s="136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9"/>
      <c r="AV46" s="17"/>
      <c r="AW46" s="130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81"/>
      <c r="BK46" s="82"/>
      <c r="BL46" s="83"/>
    </row>
    <row r="47" spans="1:64" x14ac:dyDescent="0.2">
      <c r="A47" s="19">
        <f ca="1">TODAY()</f>
        <v>44755</v>
      </c>
      <c r="B47" s="477">
        <v>2022</v>
      </c>
      <c r="C47" s="500"/>
      <c r="D47" s="348"/>
      <c r="E47" s="554">
        <v>2021</v>
      </c>
      <c r="F47" s="554"/>
      <c r="G47" s="555"/>
      <c r="H47" s="477">
        <v>2020</v>
      </c>
      <c r="I47" s="500"/>
      <c r="J47" s="348"/>
      <c r="K47" s="457">
        <v>2019</v>
      </c>
      <c r="L47" s="4"/>
      <c r="M47" s="458"/>
      <c r="N47" s="347">
        <v>2018</v>
      </c>
      <c r="O47" s="347"/>
      <c r="P47" s="348"/>
      <c r="Q47" s="457">
        <v>2017</v>
      </c>
      <c r="R47" s="297"/>
      <c r="S47" s="458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123">
        <v>2004</v>
      </c>
      <c r="BE47" s="124"/>
      <c r="BF47" s="125"/>
      <c r="BG47" s="67">
        <v>2003</v>
      </c>
      <c r="BH47" s="3"/>
      <c r="BI47" s="68"/>
      <c r="BJ47" s="123">
        <v>2002</v>
      </c>
      <c r="BK47" s="82"/>
      <c r="BL47" s="83"/>
    </row>
    <row r="48" spans="1:64" x14ac:dyDescent="0.2">
      <c r="A48"/>
      <c r="B48" s="477" t="s">
        <v>262</v>
      </c>
      <c r="C48" s="500" t="s">
        <v>263</v>
      </c>
      <c r="D48" s="348" t="s">
        <v>264</v>
      </c>
      <c r="E48" s="554" t="s">
        <v>262</v>
      </c>
      <c r="F48" s="554" t="s">
        <v>263</v>
      </c>
      <c r="G48" s="555" t="s">
        <v>264</v>
      </c>
      <c r="H48" s="477" t="s">
        <v>262</v>
      </c>
      <c r="I48" s="500" t="s">
        <v>263</v>
      </c>
      <c r="J48" s="348" t="s">
        <v>264</v>
      </c>
      <c r="K48" s="457" t="s">
        <v>262</v>
      </c>
      <c r="L48" s="4" t="s">
        <v>263</v>
      </c>
      <c r="M48" s="259" t="s">
        <v>264</v>
      </c>
      <c r="N48" s="347" t="s">
        <v>262</v>
      </c>
      <c r="O48" s="347" t="s">
        <v>263</v>
      </c>
      <c r="P48" s="348" t="s">
        <v>264</v>
      </c>
      <c r="Q48" s="457" t="s">
        <v>262</v>
      </c>
      <c r="R48" s="297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436">
        <v>174</v>
      </c>
      <c r="C49" s="546" t="s">
        <v>5586</v>
      </c>
      <c r="D49" s="547">
        <v>29</v>
      </c>
      <c r="E49" s="599">
        <v>145</v>
      </c>
      <c r="F49" s="580" t="s">
        <v>4823</v>
      </c>
      <c r="G49" s="581">
        <v>29</v>
      </c>
      <c r="H49" s="436">
        <v>150</v>
      </c>
      <c r="I49" s="546" t="s">
        <v>4087</v>
      </c>
      <c r="J49" s="547">
        <v>76</v>
      </c>
      <c r="K49" s="279">
        <v>166</v>
      </c>
      <c r="L49" s="280" t="s">
        <v>3302</v>
      </c>
      <c r="M49" s="281">
        <v>64</v>
      </c>
      <c r="N49" s="224">
        <v>150</v>
      </c>
      <c r="O49" s="225" t="s">
        <v>2554</v>
      </c>
      <c r="P49" s="226">
        <v>83</v>
      </c>
      <c r="Q49" s="255">
        <v>154</v>
      </c>
      <c r="R49" s="308" t="s">
        <v>1810</v>
      </c>
      <c r="S49" s="256">
        <v>123</v>
      </c>
      <c r="T49" s="320">
        <v>163</v>
      </c>
      <c r="U49" s="321" t="s">
        <v>1058</v>
      </c>
      <c r="V49" s="322">
        <v>114</v>
      </c>
      <c r="W49" s="279">
        <v>152</v>
      </c>
      <c r="X49" s="280" t="s">
        <v>317</v>
      </c>
      <c r="Y49" s="281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51"/>
      <c r="AY49" s="152"/>
      <c r="AZ49" s="153"/>
      <c r="BA49" s="133"/>
      <c r="BB49" s="44"/>
      <c r="BC49" s="134"/>
      <c r="BD49" s="142"/>
      <c r="BE49" s="143"/>
      <c r="BF49" s="144"/>
      <c r="BG49" s="133"/>
      <c r="BH49" s="44"/>
      <c r="BI49" s="134"/>
      <c r="BJ49" s="151"/>
      <c r="BK49" s="152"/>
      <c r="BL49" s="153"/>
    </row>
    <row r="50" spans="1:64" x14ac:dyDescent="0.2">
      <c r="A50" t="s">
        <v>214</v>
      </c>
      <c r="B50" s="430">
        <v>1</v>
      </c>
      <c r="C50" s="524" t="s">
        <v>5379</v>
      </c>
      <c r="D50" s="525">
        <v>4</v>
      </c>
      <c r="E50" s="598">
        <v>3</v>
      </c>
      <c r="F50" s="565" t="s">
        <v>4809</v>
      </c>
      <c r="G50" s="566">
        <v>9</v>
      </c>
      <c r="H50" s="430">
        <v>2</v>
      </c>
      <c r="I50" s="524" t="s">
        <v>4071</v>
      </c>
      <c r="J50" s="525">
        <v>5</v>
      </c>
      <c r="K50" s="272">
        <v>3</v>
      </c>
      <c r="L50" s="273" t="s">
        <v>3286</v>
      </c>
      <c r="M50" s="273">
        <v>39</v>
      </c>
      <c r="N50" s="145">
        <v>2</v>
      </c>
      <c r="O50" s="146" t="s">
        <v>2539</v>
      </c>
      <c r="P50" s="147">
        <v>70</v>
      </c>
      <c r="Q50" s="135">
        <v>2</v>
      </c>
      <c r="R50" s="286" t="s">
        <v>1792</v>
      </c>
      <c r="S50" s="136">
        <v>133</v>
      </c>
      <c r="T50" s="314">
        <v>1</v>
      </c>
      <c r="U50" s="315" t="s">
        <v>1034</v>
      </c>
      <c r="V50" s="316">
        <v>83</v>
      </c>
      <c r="W50" s="272">
        <v>2</v>
      </c>
      <c r="X50" s="273" t="s">
        <v>298</v>
      </c>
      <c r="Y50" s="273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5"/>
      <c r="BB50"/>
      <c r="BC50" s="136"/>
      <c r="BD50" s="145"/>
      <c r="BE50" s="146"/>
      <c r="BF50" s="147"/>
      <c r="BG50" s="135"/>
      <c r="BH50"/>
      <c r="BI50" s="136"/>
      <c r="BJ50" s="81"/>
      <c r="BK50" s="82"/>
      <c r="BL50" s="83"/>
    </row>
    <row r="51" spans="1:64" x14ac:dyDescent="0.2">
      <c r="A51" t="s">
        <v>215</v>
      </c>
      <c r="B51" s="523">
        <v>0</v>
      </c>
      <c r="C51" s="524" t="s">
        <v>270</v>
      </c>
      <c r="D51" s="525">
        <v>0</v>
      </c>
      <c r="E51" s="565">
        <v>1</v>
      </c>
      <c r="F51" s="565" t="s">
        <v>4810</v>
      </c>
      <c r="G51" s="566">
        <v>124</v>
      </c>
      <c r="H51" s="523">
        <v>0</v>
      </c>
      <c r="I51" s="524" t="s">
        <v>270</v>
      </c>
      <c r="J51" s="525">
        <v>0</v>
      </c>
      <c r="K51" s="272">
        <v>2</v>
      </c>
      <c r="L51" s="273" t="s">
        <v>3287</v>
      </c>
      <c r="M51" s="273">
        <v>26</v>
      </c>
      <c r="N51" s="145">
        <v>0</v>
      </c>
      <c r="O51" s="146" t="s">
        <v>270</v>
      </c>
      <c r="P51" s="147">
        <v>0</v>
      </c>
      <c r="Q51" s="135">
        <v>0</v>
      </c>
      <c r="R51" s="286" t="s">
        <v>270</v>
      </c>
      <c r="S51" s="136">
        <v>0</v>
      </c>
      <c r="T51" s="314">
        <v>0</v>
      </c>
      <c r="U51" s="315" t="s">
        <v>270</v>
      </c>
      <c r="V51" s="316">
        <v>0</v>
      </c>
      <c r="W51" s="272">
        <v>0</v>
      </c>
      <c r="X51" s="273" t="s">
        <v>270</v>
      </c>
      <c r="Y51" s="273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5"/>
      <c r="BB51"/>
      <c r="BC51" s="136"/>
      <c r="BD51" s="145"/>
      <c r="BE51" s="146"/>
      <c r="BF51" s="147"/>
      <c r="BG51" s="135"/>
      <c r="BH51"/>
      <c r="BI51" s="136"/>
      <c r="BJ51" s="81"/>
      <c r="BK51" s="82"/>
      <c r="BL51" s="83"/>
    </row>
    <row r="52" spans="1:64" x14ac:dyDescent="0.2">
      <c r="A52" t="s">
        <v>232</v>
      </c>
      <c r="B52" s="523">
        <v>6</v>
      </c>
      <c r="C52" s="524" t="s">
        <v>5574</v>
      </c>
      <c r="D52" s="525">
        <v>51</v>
      </c>
      <c r="E52" s="565">
        <v>3</v>
      </c>
      <c r="F52" s="565" t="s">
        <v>4811</v>
      </c>
      <c r="G52" s="566">
        <v>6</v>
      </c>
      <c r="H52" s="523">
        <v>6</v>
      </c>
      <c r="I52" s="524" t="s">
        <v>4072</v>
      </c>
      <c r="J52" s="525">
        <v>120</v>
      </c>
      <c r="K52" s="272">
        <v>6</v>
      </c>
      <c r="L52" s="273" t="s">
        <v>3288</v>
      </c>
      <c r="M52" s="273">
        <v>105</v>
      </c>
      <c r="N52" s="145">
        <v>1</v>
      </c>
      <c r="O52" s="146" t="s">
        <v>368</v>
      </c>
      <c r="P52" s="147">
        <v>1</v>
      </c>
      <c r="Q52" s="135">
        <v>5</v>
      </c>
      <c r="R52" s="286" t="s">
        <v>1793</v>
      </c>
      <c r="S52" s="136">
        <v>156</v>
      </c>
      <c r="T52" s="314">
        <v>6</v>
      </c>
      <c r="U52" s="315" t="s">
        <v>1035</v>
      </c>
      <c r="V52" s="316">
        <v>85</v>
      </c>
      <c r="W52" s="272">
        <v>4</v>
      </c>
      <c r="X52" s="273" t="s">
        <v>299</v>
      </c>
      <c r="Y52" s="273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5"/>
      <c r="BB52"/>
      <c r="BC52" s="136"/>
      <c r="BD52" s="145"/>
      <c r="BE52" s="146"/>
      <c r="BF52" s="147"/>
      <c r="BG52" s="135"/>
      <c r="BH52"/>
      <c r="BI52" s="136"/>
      <c r="BJ52" s="81"/>
      <c r="BK52" s="82"/>
      <c r="BL52" s="83"/>
    </row>
    <row r="53" spans="1:64" x14ac:dyDescent="0.2">
      <c r="A53" t="s">
        <v>216</v>
      </c>
      <c r="B53" s="523">
        <v>0</v>
      </c>
      <c r="C53" s="524" t="s">
        <v>270</v>
      </c>
      <c r="D53" s="525">
        <v>0</v>
      </c>
      <c r="E53" s="565">
        <v>0</v>
      </c>
      <c r="F53" s="565" t="s">
        <v>270</v>
      </c>
      <c r="G53" s="566">
        <v>0</v>
      </c>
      <c r="H53" s="523">
        <v>0</v>
      </c>
      <c r="I53" s="524" t="s">
        <v>270</v>
      </c>
      <c r="J53" s="525">
        <v>0</v>
      </c>
      <c r="K53" s="272">
        <v>1</v>
      </c>
      <c r="L53" s="273" t="s">
        <v>3289</v>
      </c>
      <c r="M53" s="273">
        <v>6</v>
      </c>
      <c r="N53" s="145">
        <v>0</v>
      </c>
      <c r="O53" s="146" t="s">
        <v>270</v>
      </c>
      <c r="P53" s="147">
        <v>0</v>
      </c>
      <c r="Q53" s="135">
        <v>0</v>
      </c>
      <c r="R53" s="286" t="s">
        <v>270</v>
      </c>
      <c r="S53" s="136">
        <v>0</v>
      </c>
      <c r="T53" s="314">
        <v>0</v>
      </c>
      <c r="U53" s="315" t="s">
        <v>270</v>
      </c>
      <c r="V53" s="316">
        <v>0</v>
      </c>
      <c r="W53" s="272">
        <v>1</v>
      </c>
      <c r="X53" s="273" t="s">
        <v>300</v>
      </c>
      <c r="Y53" s="273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5"/>
      <c r="BB53"/>
      <c r="BC53" s="136"/>
      <c r="BD53" s="145"/>
      <c r="BE53" s="146"/>
      <c r="BF53" s="147"/>
      <c r="BG53" s="135"/>
      <c r="BH53"/>
      <c r="BI53" s="136"/>
      <c r="BJ53" s="81"/>
      <c r="BK53" s="82"/>
      <c r="BL53" s="83"/>
    </row>
    <row r="54" spans="1:64" x14ac:dyDescent="0.2">
      <c r="A54" t="s">
        <v>217</v>
      </c>
      <c r="B54" s="523">
        <v>0</v>
      </c>
      <c r="C54" s="524" t="s">
        <v>270</v>
      </c>
      <c r="D54" s="525">
        <v>0</v>
      </c>
      <c r="E54" s="565">
        <v>0</v>
      </c>
      <c r="F54" s="565" t="s">
        <v>270</v>
      </c>
      <c r="G54" s="566">
        <v>0</v>
      </c>
      <c r="H54" s="523">
        <v>0</v>
      </c>
      <c r="I54" s="524" t="s">
        <v>270</v>
      </c>
      <c r="J54" s="525">
        <v>0</v>
      </c>
      <c r="K54" s="272">
        <v>1</v>
      </c>
      <c r="L54" s="273" t="s">
        <v>3290</v>
      </c>
      <c r="M54" s="273">
        <v>135</v>
      </c>
      <c r="N54" s="145">
        <v>0</v>
      </c>
      <c r="O54" s="146" t="s">
        <v>270</v>
      </c>
      <c r="P54" s="147">
        <v>0</v>
      </c>
      <c r="Q54" s="135">
        <v>1</v>
      </c>
      <c r="R54" s="286" t="s">
        <v>1794</v>
      </c>
      <c r="S54" s="136">
        <v>163</v>
      </c>
      <c r="T54" s="314">
        <v>1</v>
      </c>
      <c r="U54" s="315" t="s">
        <v>1036</v>
      </c>
      <c r="V54" s="316">
        <v>112</v>
      </c>
      <c r="W54" s="272">
        <v>0</v>
      </c>
      <c r="X54" s="273" t="s">
        <v>270</v>
      </c>
      <c r="Y54" s="273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5"/>
      <c r="BB54"/>
      <c r="BC54" s="136"/>
      <c r="BD54" s="145"/>
      <c r="BE54" s="146"/>
      <c r="BF54" s="147"/>
      <c r="BG54" s="135"/>
      <c r="BH54"/>
      <c r="BI54" s="136"/>
      <c r="BJ54" s="81"/>
      <c r="BK54" s="82"/>
      <c r="BL54" s="83"/>
    </row>
    <row r="55" spans="1:64" x14ac:dyDescent="0.2">
      <c r="A55" t="s">
        <v>233</v>
      </c>
      <c r="B55" s="523">
        <v>4</v>
      </c>
      <c r="C55" s="524" t="s">
        <v>2624</v>
      </c>
      <c r="D55" s="525">
        <v>12</v>
      </c>
      <c r="E55" s="565">
        <v>0</v>
      </c>
      <c r="F55" s="565" t="s">
        <v>270</v>
      </c>
      <c r="G55" s="566">
        <v>0</v>
      </c>
      <c r="H55" s="523">
        <v>1</v>
      </c>
      <c r="I55" s="524" t="s">
        <v>4073</v>
      </c>
      <c r="J55" s="525">
        <v>135</v>
      </c>
      <c r="K55" s="272">
        <v>3</v>
      </c>
      <c r="L55" s="273" t="s">
        <v>3291</v>
      </c>
      <c r="M55" s="273">
        <v>71</v>
      </c>
      <c r="N55" s="145">
        <v>3</v>
      </c>
      <c r="O55" s="146" t="s">
        <v>2540</v>
      </c>
      <c r="P55" s="147">
        <v>68</v>
      </c>
      <c r="Q55" s="135">
        <v>1</v>
      </c>
      <c r="R55" s="286" t="s">
        <v>1795</v>
      </c>
      <c r="S55" s="136">
        <v>54</v>
      </c>
      <c r="T55" s="314">
        <v>4</v>
      </c>
      <c r="U55" s="315" t="s">
        <v>1037</v>
      </c>
      <c r="V55" s="316">
        <v>92</v>
      </c>
      <c r="W55" s="272">
        <v>1</v>
      </c>
      <c r="X55" s="273" t="s">
        <v>301</v>
      </c>
      <c r="Y55" s="273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5"/>
      <c r="BB55"/>
      <c r="BC55" s="136"/>
      <c r="BD55" s="145"/>
      <c r="BE55" s="146"/>
      <c r="BF55" s="147"/>
      <c r="BG55" s="135"/>
      <c r="BH55"/>
      <c r="BI55" s="136"/>
      <c r="BJ55" s="81"/>
      <c r="BK55" s="82"/>
      <c r="BL55" s="83"/>
    </row>
    <row r="56" spans="1:64" x14ac:dyDescent="0.2">
      <c r="A56" t="s">
        <v>218</v>
      </c>
      <c r="B56" s="523">
        <v>2</v>
      </c>
      <c r="C56" s="524" t="s">
        <v>1175</v>
      </c>
      <c r="D56" s="525">
        <v>8</v>
      </c>
      <c r="E56" s="565">
        <v>1</v>
      </c>
      <c r="F56" s="565" t="s">
        <v>4812</v>
      </c>
      <c r="G56" s="566">
        <v>4</v>
      </c>
      <c r="H56" s="523">
        <v>0</v>
      </c>
      <c r="I56" s="524" t="s">
        <v>270</v>
      </c>
      <c r="J56" s="525">
        <v>0</v>
      </c>
      <c r="K56" s="272">
        <v>1</v>
      </c>
      <c r="L56" s="273" t="s">
        <v>664</v>
      </c>
      <c r="M56" s="273">
        <v>166</v>
      </c>
      <c r="N56" s="145">
        <v>2</v>
      </c>
      <c r="O56" s="146" t="s">
        <v>2541</v>
      </c>
      <c r="P56" s="147">
        <v>5</v>
      </c>
      <c r="Q56" s="135">
        <v>0</v>
      </c>
      <c r="R56" s="286" t="s">
        <v>270</v>
      </c>
      <c r="S56" s="136">
        <v>0</v>
      </c>
      <c r="T56" s="314">
        <v>1</v>
      </c>
      <c r="U56" s="315" t="s">
        <v>1038</v>
      </c>
      <c r="V56" s="316">
        <v>113</v>
      </c>
      <c r="W56" s="272">
        <v>2</v>
      </c>
      <c r="X56" s="273" t="s">
        <v>302</v>
      </c>
      <c r="Y56" s="273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5"/>
      <c r="BB56"/>
      <c r="BC56" s="136"/>
      <c r="BD56" s="145"/>
      <c r="BE56" s="146"/>
      <c r="BF56" s="147"/>
      <c r="BG56" s="135"/>
      <c r="BH56"/>
      <c r="BI56" s="136"/>
      <c r="BJ56" s="81"/>
      <c r="BK56" s="82"/>
      <c r="BL56" s="83"/>
    </row>
    <row r="57" spans="1:64" x14ac:dyDescent="0.2">
      <c r="A57" t="s">
        <v>219</v>
      </c>
      <c r="B57" s="523">
        <v>1</v>
      </c>
      <c r="C57" s="524" t="s">
        <v>5575</v>
      </c>
      <c r="D57" s="525">
        <v>58</v>
      </c>
      <c r="E57" s="565">
        <v>0</v>
      </c>
      <c r="F57" s="565" t="s">
        <v>270</v>
      </c>
      <c r="G57" s="566">
        <v>0</v>
      </c>
      <c r="H57" s="523">
        <v>0</v>
      </c>
      <c r="I57" s="524" t="s">
        <v>270</v>
      </c>
      <c r="J57" s="525">
        <v>0</v>
      </c>
      <c r="K57" s="272">
        <v>0</v>
      </c>
      <c r="L57" s="273" t="s">
        <v>270</v>
      </c>
      <c r="M57" s="273">
        <v>0</v>
      </c>
      <c r="N57" s="145">
        <v>0</v>
      </c>
      <c r="O57" s="146" t="s">
        <v>270</v>
      </c>
      <c r="P57" s="147">
        <v>0</v>
      </c>
      <c r="Q57" s="135">
        <v>1</v>
      </c>
      <c r="R57" s="286" t="s">
        <v>1796</v>
      </c>
      <c r="S57" s="136">
        <v>39</v>
      </c>
      <c r="T57" s="314">
        <v>1</v>
      </c>
      <c r="U57" s="315" t="s">
        <v>1039</v>
      </c>
      <c r="V57" s="316">
        <v>70</v>
      </c>
      <c r="W57" s="272">
        <v>2</v>
      </c>
      <c r="X57" s="273" t="s">
        <v>303</v>
      </c>
      <c r="Y57" s="273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5"/>
      <c r="BB57"/>
      <c r="BC57" s="136"/>
      <c r="BD57" s="145"/>
      <c r="BE57" s="146"/>
      <c r="BF57" s="147"/>
      <c r="BG57" s="135"/>
      <c r="BH57"/>
      <c r="BI57" s="136"/>
      <c r="BJ57" s="81"/>
      <c r="BK57" s="82"/>
      <c r="BL57" s="83"/>
    </row>
    <row r="58" spans="1:64" x14ac:dyDescent="0.2">
      <c r="A58" t="s">
        <v>234</v>
      </c>
      <c r="B58" s="523">
        <v>3</v>
      </c>
      <c r="C58" s="524" t="s">
        <v>2746</v>
      </c>
      <c r="D58" s="525">
        <v>33</v>
      </c>
      <c r="E58" s="565">
        <v>0</v>
      </c>
      <c r="F58" s="565" t="s">
        <v>270</v>
      </c>
      <c r="G58" s="566">
        <v>0</v>
      </c>
      <c r="H58" s="523">
        <v>1</v>
      </c>
      <c r="I58" s="524" t="s">
        <v>4074</v>
      </c>
      <c r="J58" s="525">
        <v>98</v>
      </c>
      <c r="K58" s="272">
        <v>0</v>
      </c>
      <c r="L58" s="273" t="s">
        <v>270</v>
      </c>
      <c r="M58" s="273">
        <v>0</v>
      </c>
      <c r="N58" s="145">
        <v>0</v>
      </c>
      <c r="O58" s="146" t="s">
        <v>270</v>
      </c>
      <c r="P58" s="147">
        <v>0</v>
      </c>
      <c r="Q58" s="135">
        <v>2</v>
      </c>
      <c r="R58" s="286" t="s">
        <v>1797</v>
      </c>
      <c r="S58" s="136">
        <v>17</v>
      </c>
      <c r="T58" s="314">
        <v>1</v>
      </c>
      <c r="U58" s="315" t="s">
        <v>1040</v>
      </c>
      <c r="V58" s="316">
        <v>42</v>
      </c>
      <c r="W58" s="272">
        <v>0</v>
      </c>
      <c r="X58" s="273" t="s">
        <v>270</v>
      </c>
      <c r="Y58" s="273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5"/>
      <c r="BB58"/>
      <c r="BC58" s="136"/>
      <c r="BD58" s="145"/>
      <c r="BE58" s="146"/>
      <c r="BF58" s="147"/>
      <c r="BG58" s="135"/>
      <c r="BH58"/>
      <c r="BI58" s="136"/>
      <c r="BJ58" s="81"/>
      <c r="BK58" s="82"/>
      <c r="BL58" s="83"/>
    </row>
    <row r="59" spans="1:64" x14ac:dyDescent="0.2">
      <c r="A59" t="s">
        <v>240</v>
      </c>
      <c r="B59" s="523">
        <v>5</v>
      </c>
      <c r="C59" s="524" t="s">
        <v>5576</v>
      </c>
      <c r="D59" s="525">
        <v>12</v>
      </c>
      <c r="E59" s="565">
        <v>7</v>
      </c>
      <c r="F59" s="565" t="s">
        <v>4813</v>
      </c>
      <c r="G59" s="566">
        <v>32</v>
      </c>
      <c r="H59" s="523">
        <v>6</v>
      </c>
      <c r="I59" s="524" t="s">
        <v>4075</v>
      </c>
      <c r="J59" s="525">
        <v>56</v>
      </c>
      <c r="K59" s="272">
        <v>8</v>
      </c>
      <c r="L59" s="273" t="s">
        <v>3292</v>
      </c>
      <c r="M59" s="273">
        <v>52</v>
      </c>
      <c r="N59" s="145">
        <v>2</v>
      </c>
      <c r="O59" s="146" t="s">
        <v>2542</v>
      </c>
      <c r="P59" s="147">
        <v>30</v>
      </c>
      <c r="Q59" s="135">
        <v>10</v>
      </c>
      <c r="R59" s="286" t="s">
        <v>1798</v>
      </c>
      <c r="S59" s="136">
        <v>93</v>
      </c>
      <c r="T59" s="314">
        <v>10</v>
      </c>
      <c r="U59" s="315" t="s">
        <v>1041</v>
      </c>
      <c r="V59" s="316">
        <v>134</v>
      </c>
      <c r="W59" s="272">
        <v>2</v>
      </c>
      <c r="X59" s="273" t="s">
        <v>304</v>
      </c>
      <c r="Y59" s="273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5"/>
      <c r="BB59"/>
      <c r="BC59" s="136"/>
      <c r="BD59" s="145"/>
      <c r="BE59" s="146"/>
      <c r="BF59" s="147"/>
      <c r="BG59" s="135"/>
      <c r="BH59"/>
      <c r="BI59" s="136"/>
      <c r="BJ59" s="81"/>
      <c r="BK59" s="82"/>
      <c r="BL59" s="83"/>
    </row>
    <row r="60" spans="1:64" x14ac:dyDescent="0.2">
      <c r="A60" t="s">
        <v>220</v>
      </c>
      <c r="B60" s="523">
        <v>2</v>
      </c>
      <c r="C60" s="524" t="s">
        <v>5577</v>
      </c>
      <c r="D60" s="525">
        <v>52</v>
      </c>
      <c r="E60" s="565">
        <v>5</v>
      </c>
      <c r="F60" s="565" t="s">
        <v>4814</v>
      </c>
      <c r="G60" s="566">
        <v>38</v>
      </c>
      <c r="H60" s="523">
        <v>2</v>
      </c>
      <c r="I60" s="524" t="s">
        <v>4076</v>
      </c>
      <c r="J60" s="525">
        <v>162</v>
      </c>
      <c r="K60" s="272">
        <v>3</v>
      </c>
      <c r="L60" s="273" t="s">
        <v>3293</v>
      </c>
      <c r="M60" s="273">
        <v>63</v>
      </c>
      <c r="N60" s="145">
        <v>1</v>
      </c>
      <c r="O60" s="146" t="s">
        <v>2543</v>
      </c>
      <c r="P60" s="147">
        <v>7</v>
      </c>
      <c r="Q60" s="135">
        <v>3</v>
      </c>
      <c r="R60" s="286" t="s">
        <v>1799</v>
      </c>
      <c r="S60" s="136">
        <v>100</v>
      </c>
      <c r="T60" s="314">
        <v>5</v>
      </c>
      <c r="U60" s="315" t="s">
        <v>1042</v>
      </c>
      <c r="V60" s="316">
        <v>94</v>
      </c>
      <c r="W60" s="272">
        <v>0</v>
      </c>
      <c r="X60" s="273" t="s">
        <v>270</v>
      </c>
      <c r="Y60" s="273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5"/>
      <c r="BB60"/>
      <c r="BC60" s="136"/>
      <c r="BD60" s="145"/>
      <c r="BE60" s="146"/>
      <c r="BF60" s="147"/>
      <c r="BG60" s="135"/>
      <c r="BH60"/>
      <c r="BI60" s="136"/>
      <c r="BJ60" s="81"/>
      <c r="BK60" s="82"/>
      <c r="BL60" s="83"/>
    </row>
    <row r="61" spans="1:64" x14ac:dyDescent="0.2">
      <c r="A61" t="s">
        <v>221</v>
      </c>
      <c r="B61" s="523">
        <v>3</v>
      </c>
      <c r="C61" s="524" t="s">
        <v>5578</v>
      </c>
      <c r="D61" s="525">
        <v>0</v>
      </c>
      <c r="E61" s="565">
        <v>1</v>
      </c>
      <c r="F61" s="565" t="s">
        <v>4815</v>
      </c>
      <c r="G61" s="566">
        <v>111</v>
      </c>
      <c r="H61" s="523">
        <v>1</v>
      </c>
      <c r="I61" s="524" t="s">
        <v>4077</v>
      </c>
      <c r="J61" s="525">
        <v>148</v>
      </c>
      <c r="K61" s="272">
        <v>0</v>
      </c>
      <c r="L61" s="273" t="s">
        <v>270</v>
      </c>
      <c r="M61" s="273">
        <v>0</v>
      </c>
      <c r="N61" s="145">
        <v>1</v>
      </c>
      <c r="O61" s="146" t="s">
        <v>306</v>
      </c>
      <c r="P61" s="147">
        <v>1</v>
      </c>
      <c r="Q61" s="135">
        <v>2</v>
      </c>
      <c r="R61" s="286" t="s">
        <v>1800</v>
      </c>
      <c r="S61" s="136">
        <v>90</v>
      </c>
      <c r="T61" s="314">
        <v>3</v>
      </c>
      <c r="U61" s="315" t="s">
        <v>1043</v>
      </c>
      <c r="V61" s="316">
        <v>64</v>
      </c>
      <c r="W61" s="272">
        <v>0</v>
      </c>
      <c r="X61" s="273" t="s">
        <v>270</v>
      </c>
      <c r="Y61" s="273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5"/>
      <c r="BB61"/>
      <c r="BC61" s="136"/>
      <c r="BD61" s="145"/>
      <c r="BE61" s="146"/>
      <c r="BF61" s="147"/>
      <c r="BG61" s="135"/>
      <c r="BH61"/>
      <c r="BI61" s="136"/>
      <c r="BJ61" s="81"/>
      <c r="BK61" s="82"/>
      <c r="BL61" s="83"/>
    </row>
    <row r="62" spans="1:64" x14ac:dyDescent="0.2">
      <c r="A62" t="s">
        <v>222</v>
      </c>
      <c r="B62" s="523">
        <v>86</v>
      </c>
      <c r="C62" s="524" t="s">
        <v>5579</v>
      </c>
      <c r="D62" s="525">
        <v>24</v>
      </c>
      <c r="E62" s="565">
        <v>72</v>
      </c>
      <c r="F62" s="565" t="s">
        <v>4816</v>
      </c>
      <c r="G62" s="566">
        <v>31</v>
      </c>
      <c r="H62" s="523">
        <v>84</v>
      </c>
      <c r="I62" s="524" t="s">
        <v>4078</v>
      </c>
      <c r="J62" s="525">
        <v>74</v>
      </c>
      <c r="K62" s="272">
        <v>86</v>
      </c>
      <c r="L62" s="273" t="s">
        <v>3294</v>
      </c>
      <c r="M62" s="273">
        <v>73</v>
      </c>
      <c r="N62" s="145">
        <v>69</v>
      </c>
      <c r="O62" s="146" t="s">
        <v>2544</v>
      </c>
      <c r="P62" s="147">
        <v>110</v>
      </c>
      <c r="Q62" s="135">
        <v>71</v>
      </c>
      <c r="R62" s="286" t="s">
        <v>1801</v>
      </c>
      <c r="S62" s="136">
        <v>139</v>
      </c>
      <c r="T62" s="314">
        <v>76</v>
      </c>
      <c r="U62" s="315" t="s">
        <v>1044</v>
      </c>
      <c r="V62" s="316">
        <v>115</v>
      </c>
      <c r="W62" s="272">
        <v>82</v>
      </c>
      <c r="X62" s="273" t="s">
        <v>305</v>
      </c>
      <c r="Y62" s="273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5"/>
      <c r="BB62"/>
      <c r="BC62" s="136"/>
      <c r="BD62" s="145"/>
      <c r="BE62" s="146"/>
      <c r="BF62" s="147"/>
      <c r="BG62" s="135"/>
      <c r="BH62"/>
      <c r="BI62" s="136"/>
      <c r="BJ62" s="81"/>
      <c r="BK62" s="82"/>
      <c r="BL62" s="83"/>
    </row>
    <row r="63" spans="1:64" x14ac:dyDescent="0.2">
      <c r="A63" t="s">
        <v>223</v>
      </c>
      <c r="B63" s="523">
        <v>6</v>
      </c>
      <c r="C63" s="524" t="s">
        <v>5580</v>
      </c>
      <c r="D63" s="525">
        <v>42</v>
      </c>
      <c r="E63" s="565">
        <v>2</v>
      </c>
      <c r="F63" s="565" t="s">
        <v>4817</v>
      </c>
      <c r="G63" s="566">
        <v>7</v>
      </c>
      <c r="H63" s="523">
        <v>1</v>
      </c>
      <c r="I63" s="524" t="s">
        <v>1053</v>
      </c>
      <c r="J63" s="525">
        <v>46</v>
      </c>
      <c r="K63" s="272">
        <v>5</v>
      </c>
      <c r="L63" s="273" t="s">
        <v>3295</v>
      </c>
      <c r="M63" s="273">
        <v>39</v>
      </c>
      <c r="N63" s="145">
        <v>3</v>
      </c>
      <c r="O63" s="146" t="s">
        <v>2545</v>
      </c>
      <c r="P63" s="147">
        <v>38</v>
      </c>
      <c r="Q63" s="135">
        <v>2</v>
      </c>
      <c r="R63" s="286" t="s">
        <v>1802</v>
      </c>
      <c r="S63" s="136">
        <v>134</v>
      </c>
      <c r="T63" s="314">
        <v>1</v>
      </c>
      <c r="U63" s="315" t="s">
        <v>1045</v>
      </c>
      <c r="V63" s="316">
        <v>142</v>
      </c>
      <c r="W63" s="272">
        <v>1</v>
      </c>
      <c r="X63" s="273" t="s">
        <v>306</v>
      </c>
      <c r="Y63" s="273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5"/>
      <c r="BB63"/>
      <c r="BC63" s="136"/>
      <c r="BD63" s="145"/>
      <c r="BE63" s="146"/>
      <c r="BF63" s="147"/>
      <c r="BG63" s="135"/>
      <c r="BH63"/>
      <c r="BI63" s="136"/>
      <c r="BJ63" s="81"/>
      <c r="BK63" s="82"/>
      <c r="BL63" s="83"/>
    </row>
    <row r="64" spans="1:64" x14ac:dyDescent="0.2">
      <c r="A64" t="s">
        <v>224</v>
      </c>
      <c r="B64" s="523">
        <v>0</v>
      </c>
      <c r="C64" s="524" t="s">
        <v>270</v>
      </c>
      <c r="D64" s="525">
        <v>0</v>
      </c>
      <c r="E64" s="565">
        <v>0</v>
      </c>
      <c r="F64" s="565" t="s">
        <v>270</v>
      </c>
      <c r="G64" s="566">
        <v>0</v>
      </c>
      <c r="H64" s="523">
        <v>1</v>
      </c>
      <c r="I64" s="524" t="s">
        <v>4079</v>
      </c>
      <c r="J64" s="525">
        <v>258</v>
      </c>
      <c r="K64" s="272">
        <v>0</v>
      </c>
      <c r="L64" s="273" t="s">
        <v>270</v>
      </c>
      <c r="M64" s="273">
        <v>0</v>
      </c>
      <c r="N64" s="145">
        <v>0</v>
      </c>
      <c r="O64" s="146" t="s">
        <v>270</v>
      </c>
      <c r="P64" s="147">
        <v>0</v>
      </c>
      <c r="Q64" s="135">
        <v>0</v>
      </c>
      <c r="R64" s="286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72">
        <v>0</v>
      </c>
      <c r="X64" s="273" t="s">
        <v>270</v>
      </c>
      <c r="Y64" s="273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5"/>
      <c r="BB64"/>
      <c r="BC64" s="136"/>
      <c r="BD64" s="145"/>
      <c r="BE64" s="146"/>
      <c r="BF64" s="147"/>
      <c r="BG64" s="135"/>
      <c r="BH64"/>
      <c r="BI64" s="136"/>
      <c r="BJ64" s="81"/>
      <c r="BK64" s="82"/>
      <c r="BL64" s="83"/>
    </row>
    <row r="65" spans="1:64" x14ac:dyDescent="0.2">
      <c r="A65" t="s">
        <v>235</v>
      </c>
      <c r="B65" s="523">
        <v>0</v>
      </c>
      <c r="C65" s="524" t="s">
        <v>270</v>
      </c>
      <c r="D65" s="525">
        <v>0</v>
      </c>
      <c r="E65" s="565">
        <v>0</v>
      </c>
      <c r="F65" s="565" t="s">
        <v>270</v>
      </c>
      <c r="G65" s="566">
        <v>0</v>
      </c>
      <c r="H65" s="523">
        <v>0</v>
      </c>
      <c r="I65" s="524" t="s">
        <v>270</v>
      </c>
      <c r="J65" s="525">
        <v>0</v>
      </c>
      <c r="K65" s="272">
        <v>0</v>
      </c>
      <c r="L65" s="273" t="s">
        <v>270</v>
      </c>
      <c r="M65" s="273">
        <v>0</v>
      </c>
      <c r="N65" s="145">
        <v>0</v>
      </c>
      <c r="O65" s="146" t="s">
        <v>270</v>
      </c>
      <c r="P65" s="147">
        <v>0</v>
      </c>
      <c r="Q65" s="135">
        <v>0</v>
      </c>
      <c r="R65" s="286" t="s">
        <v>270</v>
      </c>
      <c r="S65" s="136">
        <v>0</v>
      </c>
      <c r="T65" s="314">
        <v>1</v>
      </c>
      <c r="U65" s="315" t="s">
        <v>1046</v>
      </c>
      <c r="V65" s="316">
        <v>113</v>
      </c>
      <c r="W65" s="272">
        <v>0</v>
      </c>
      <c r="X65" s="273" t="s">
        <v>270</v>
      </c>
      <c r="Y65" s="273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5"/>
      <c r="BB65"/>
      <c r="BC65" s="136"/>
      <c r="BD65" s="145"/>
      <c r="BE65" s="146"/>
      <c r="BF65" s="147"/>
      <c r="BG65" s="135"/>
      <c r="BH65"/>
      <c r="BI65" s="136"/>
      <c r="BJ65" s="81"/>
      <c r="BK65" s="82"/>
      <c r="BL65" s="83"/>
    </row>
    <row r="66" spans="1:64" x14ac:dyDescent="0.2">
      <c r="A66" t="s">
        <v>225</v>
      </c>
      <c r="B66" s="523">
        <v>0</v>
      </c>
      <c r="C66" s="524" t="s">
        <v>270</v>
      </c>
      <c r="D66" s="525">
        <v>0</v>
      </c>
      <c r="E66" s="565">
        <v>2</v>
      </c>
      <c r="F66" s="565" t="s">
        <v>4818</v>
      </c>
      <c r="G66" s="566">
        <v>8</v>
      </c>
      <c r="H66" s="523">
        <v>2</v>
      </c>
      <c r="I66" s="524" t="s">
        <v>4080</v>
      </c>
      <c r="J66" s="525">
        <v>19</v>
      </c>
      <c r="K66" s="272">
        <v>2</v>
      </c>
      <c r="L66" s="273" t="s">
        <v>3296</v>
      </c>
      <c r="M66" s="273">
        <v>17</v>
      </c>
      <c r="N66" s="145">
        <v>1</v>
      </c>
      <c r="O66" s="146" t="s">
        <v>2546</v>
      </c>
      <c r="P66" s="147">
        <v>1</v>
      </c>
      <c r="Q66" s="135">
        <v>1</v>
      </c>
      <c r="R66" s="286" t="s">
        <v>402</v>
      </c>
      <c r="S66" s="136">
        <v>102</v>
      </c>
      <c r="T66" s="314">
        <v>2</v>
      </c>
      <c r="U66" s="315" t="s">
        <v>1047</v>
      </c>
      <c r="V66" s="316">
        <v>55</v>
      </c>
      <c r="W66" s="272">
        <v>1</v>
      </c>
      <c r="X66" s="273" t="s">
        <v>307</v>
      </c>
      <c r="Y66" s="273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5"/>
      <c r="BB66"/>
      <c r="BC66" s="136"/>
      <c r="BD66" s="145"/>
      <c r="BE66" s="146"/>
      <c r="BF66" s="147"/>
      <c r="BG66" s="135"/>
      <c r="BH66"/>
      <c r="BI66" s="136"/>
      <c r="BJ66" s="81"/>
      <c r="BK66" s="82"/>
      <c r="BL66" s="83"/>
    </row>
    <row r="67" spans="1:64" x14ac:dyDescent="0.2">
      <c r="A67" t="s">
        <v>226</v>
      </c>
      <c r="B67" s="523">
        <v>5</v>
      </c>
      <c r="C67" s="524" t="s">
        <v>5581</v>
      </c>
      <c r="D67" s="525">
        <v>38</v>
      </c>
      <c r="E67" s="565">
        <v>9</v>
      </c>
      <c r="F67" s="565" t="s">
        <v>4819</v>
      </c>
      <c r="G67" s="566">
        <v>41</v>
      </c>
      <c r="H67" s="523">
        <v>1</v>
      </c>
      <c r="I67" s="524" t="s">
        <v>1422</v>
      </c>
      <c r="J67" s="525">
        <v>549</v>
      </c>
      <c r="K67" s="272">
        <v>3</v>
      </c>
      <c r="L67" s="273" t="s">
        <v>3297</v>
      </c>
      <c r="M67" s="273">
        <v>16</v>
      </c>
      <c r="N67" s="145">
        <v>6</v>
      </c>
      <c r="O67" s="146" t="s">
        <v>2547</v>
      </c>
      <c r="P67" s="147">
        <v>96</v>
      </c>
      <c r="Q67" s="135">
        <v>8</v>
      </c>
      <c r="R67" s="286" t="s">
        <v>487</v>
      </c>
      <c r="S67" s="136">
        <v>106</v>
      </c>
      <c r="T67" s="314">
        <v>5</v>
      </c>
      <c r="U67" s="315" t="s">
        <v>1048</v>
      </c>
      <c r="V67" s="316">
        <v>100</v>
      </c>
      <c r="W67" s="272">
        <v>8</v>
      </c>
      <c r="X67" s="273" t="s">
        <v>308</v>
      </c>
      <c r="Y67" s="273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5"/>
      <c r="BB67"/>
      <c r="BC67" s="136"/>
      <c r="BD67" s="145"/>
      <c r="BE67" s="146"/>
      <c r="BF67" s="147"/>
      <c r="BG67" s="135"/>
      <c r="BH67"/>
      <c r="BI67" s="136"/>
      <c r="BJ67" s="81"/>
      <c r="BK67" s="82"/>
      <c r="BL67" s="83"/>
    </row>
    <row r="68" spans="1:64" x14ac:dyDescent="0.2">
      <c r="A68" t="s">
        <v>227</v>
      </c>
      <c r="B68" s="523">
        <v>3</v>
      </c>
      <c r="C68" s="524" t="s">
        <v>5582</v>
      </c>
      <c r="D68" s="525">
        <v>161</v>
      </c>
      <c r="E68" s="565">
        <v>1</v>
      </c>
      <c r="F68" s="565" t="s">
        <v>1858</v>
      </c>
      <c r="G68" s="566">
        <v>3</v>
      </c>
      <c r="H68" s="523">
        <v>3</v>
      </c>
      <c r="I68" s="524" t="s">
        <v>4081</v>
      </c>
      <c r="J68" s="525">
        <v>46</v>
      </c>
      <c r="K68" s="272">
        <v>3</v>
      </c>
      <c r="L68" s="273" t="s">
        <v>3298</v>
      </c>
      <c r="M68" s="273">
        <v>54</v>
      </c>
      <c r="N68" s="145">
        <v>4</v>
      </c>
      <c r="O68" s="146" t="s">
        <v>2548</v>
      </c>
      <c r="P68" s="147">
        <v>64</v>
      </c>
      <c r="Q68" s="135">
        <v>5</v>
      </c>
      <c r="R68" s="286" t="s">
        <v>1803</v>
      </c>
      <c r="S68" s="136">
        <v>45</v>
      </c>
      <c r="T68" s="314">
        <v>1</v>
      </c>
      <c r="U68" s="315" t="s">
        <v>1049</v>
      </c>
      <c r="V68" s="316">
        <v>102</v>
      </c>
      <c r="W68" s="272">
        <v>3</v>
      </c>
      <c r="X68" s="273" t="s">
        <v>309</v>
      </c>
      <c r="Y68" s="273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5"/>
      <c r="BB68"/>
      <c r="BC68" s="136"/>
      <c r="BD68" s="145"/>
      <c r="BE68" s="146"/>
      <c r="BF68" s="147"/>
      <c r="BG68" s="135"/>
      <c r="BH68"/>
      <c r="BI68" s="136"/>
      <c r="BJ68" s="81"/>
      <c r="BK68" s="82"/>
      <c r="BL68" s="83"/>
    </row>
    <row r="69" spans="1:64" x14ac:dyDescent="0.2">
      <c r="A69" t="s">
        <v>236</v>
      </c>
      <c r="B69" s="523">
        <v>1</v>
      </c>
      <c r="C69" s="524" t="s">
        <v>4066</v>
      </c>
      <c r="D69" s="525">
        <v>9</v>
      </c>
      <c r="E69" s="565">
        <v>0</v>
      </c>
      <c r="F69" s="565" t="s">
        <v>270</v>
      </c>
      <c r="G69" s="566">
        <v>0</v>
      </c>
      <c r="H69" s="523">
        <v>0</v>
      </c>
      <c r="I69" s="524" t="s">
        <v>270</v>
      </c>
      <c r="J69" s="525">
        <v>0</v>
      </c>
      <c r="K69" s="272">
        <v>1</v>
      </c>
      <c r="L69" s="273" t="s">
        <v>664</v>
      </c>
      <c r="M69" s="273">
        <v>10</v>
      </c>
      <c r="N69" s="145">
        <v>1</v>
      </c>
      <c r="O69" s="146" t="s">
        <v>2549</v>
      </c>
      <c r="P69" s="147">
        <v>81</v>
      </c>
      <c r="Q69" s="135">
        <v>3</v>
      </c>
      <c r="R69" s="286" t="s">
        <v>1804</v>
      </c>
      <c r="S69" s="136">
        <v>91</v>
      </c>
      <c r="T69" s="314">
        <v>5</v>
      </c>
      <c r="U69" s="315" t="s">
        <v>1050</v>
      </c>
      <c r="V69" s="316">
        <v>90</v>
      </c>
      <c r="W69" s="272">
        <v>1</v>
      </c>
      <c r="X69" s="273" t="s">
        <v>310</v>
      </c>
      <c r="Y69" s="273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5"/>
      <c r="BB69"/>
      <c r="BC69" s="136"/>
      <c r="BD69" s="145"/>
      <c r="BE69" s="146"/>
      <c r="BF69" s="147"/>
      <c r="BG69" s="135"/>
      <c r="BH69"/>
      <c r="BI69" s="136"/>
      <c r="BJ69" s="81"/>
      <c r="BK69" s="82"/>
      <c r="BL69" s="83"/>
    </row>
    <row r="70" spans="1:64" x14ac:dyDescent="0.2">
      <c r="A70" t="s">
        <v>228</v>
      </c>
      <c r="B70" s="523">
        <v>0</v>
      </c>
      <c r="C70" s="524" t="s">
        <v>270</v>
      </c>
      <c r="D70" s="525">
        <v>0</v>
      </c>
      <c r="E70" s="565">
        <v>0</v>
      </c>
      <c r="F70" s="565" t="s">
        <v>270</v>
      </c>
      <c r="G70" s="566">
        <v>0</v>
      </c>
      <c r="H70" s="523">
        <v>0</v>
      </c>
      <c r="I70" s="524" t="s">
        <v>270</v>
      </c>
      <c r="J70" s="525">
        <v>0</v>
      </c>
      <c r="K70" s="272">
        <v>0</v>
      </c>
      <c r="L70" s="273" t="s">
        <v>270</v>
      </c>
      <c r="M70" s="273">
        <v>0</v>
      </c>
      <c r="N70" s="145">
        <v>1</v>
      </c>
      <c r="O70" s="146" t="s">
        <v>2550</v>
      </c>
      <c r="P70" s="147">
        <v>68</v>
      </c>
      <c r="Q70" s="135">
        <v>0</v>
      </c>
      <c r="R70" s="286" t="s">
        <v>270</v>
      </c>
      <c r="S70" s="136">
        <v>0</v>
      </c>
      <c r="T70" s="314">
        <v>1</v>
      </c>
      <c r="U70" s="315" t="s">
        <v>1051</v>
      </c>
      <c r="V70" s="316">
        <v>104</v>
      </c>
      <c r="W70" s="272">
        <v>1</v>
      </c>
      <c r="X70" s="273" t="s">
        <v>311</v>
      </c>
      <c r="Y70" s="273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5"/>
      <c r="BB70"/>
      <c r="BC70" s="136"/>
      <c r="BD70" s="145"/>
      <c r="BE70" s="146"/>
      <c r="BF70" s="147"/>
      <c r="BG70" s="135"/>
      <c r="BH70"/>
      <c r="BI70" s="136"/>
      <c r="BJ70" s="81"/>
      <c r="BK70" s="82"/>
      <c r="BL70" s="83"/>
    </row>
    <row r="71" spans="1:64" x14ac:dyDescent="0.2">
      <c r="A71" t="s">
        <v>237</v>
      </c>
      <c r="B71" s="523">
        <v>2</v>
      </c>
      <c r="C71" s="524" t="s">
        <v>452</v>
      </c>
      <c r="D71" s="525">
        <v>1</v>
      </c>
      <c r="E71" s="565">
        <v>0</v>
      </c>
      <c r="F71" s="565" t="s">
        <v>270</v>
      </c>
      <c r="G71" s="566">
        <v>0</v>
      </c>
      <c r="H71" s="523">
        <v>2</v>
      </c>
      <c r="I71" s="524" t="s">
        <v>4082</v>
      </c>
      <c r="J71" s="525">
        <v>44</v>
      </c>
      <c r="K71" s="272">
        <v>1</v>
      </c>
      <c r="L71" s="273" t="s">
        <v>3299</v>
      </c>
      <c r="M71" s="273">
        <v>12</v>
      </c>
      <c r="N71" s="145">
        <v>1</v>
      </c>
      <c r="O71" s="146" t="s">
        <v>1484</v>
      </c>
      <c r="P71" s="147">
        <v>12</v>
      </c>
      <c r="Q71" s="135">
        <v>1</v>
      </c>
      <c r="R71" s="286" t="s">
        <v>1805</v>
      </c>
      <c r="S71" s="136">
        <v>18</v>
      </c>
      <c r="T71" s="314">
        <v>2</v>
      </c>
      <c r="U71" s="315" t="s">
        <v>1052</v>
      </c>
      <c r="V71" s="316">
        <v>104</v>
      </c>
      <c r="W71" s="272">
        <v>2</v>
      </c>
      <c r="X71" s="273" t="s">
        <v>312</v>
      </c>
      <c r="Y71" s="273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5"/>
      <c r="BB71"/>
      <c r="BC71" s="136"/>
      <c r="BD71" s="145"/>
      <c r="BE71" s="146"/>
      <c r="BF71" s="147"/>
      <c r="BG71" s="135"/>
      <c r="BH71"/>
      <c r="BI71" s="136"/>
      <c r="BJ71" s="81"/>
      <c r="BK71" s="82"/>
      <c r="BL71" s="83"/>
    </row>
    <row r="72" spans="1:64" x14ac:dyDescent="0.2">
      <c r="A72" t="s">
        <v>229</v>
      </c>
      <c r="B72" s="523">
        <v>1</v>
      </c>
      <c r="C72" s="524" t="s">
        <v>1053</v>
      </c>
      <c r="D72" s="525">
        <v>95</v>
      </c>
      <c r="E72" s="565">
        <v>4</v>
      </c>
      <c r="F72" s="565" t="s">
        <v>4820</v>
      </c>
      <c r="G72" s="566">
        <v>11</v>
      </c>
      <c r="H72" s="523">
        <v>1</v>
      </c>
      <c r="I72" s="524" t="s">
        <v>4083</v>
      </c>
      <c r="J72" s="525">
        <v>244</v>
      </c>
      <c r="K72" s="272">
        <v>5</v>
      </c>
      <c r="L72" s="273" t="s">
        <v>464</v>
      </c>
      <c r="M72" s="273">
        <v>68</v>
      </c>
      <c r="N72" s="145">
        <v>4</v>
      </c>
      <c r="O72" s="146" t="s">
        <v>2551</v>
      </c>
      <c r="P72" s="147">
        <v>31</v>
      </c>
      <c r="Q72" s="135">
        <v>2</v>
      </c>
      <c r="R72" s="286" t="s">
        <v>1806</v>
      </c>
      <c r="S72" s="136">
        <v>105</v>
      </c>
      <c r="T72" s="314">
        <v>2</v>
      </c>
      <c r="U72" s="315" t="s">
        <v>1053</v>
      </c>
      <c r="V72" s="316">
        <v>201</v>
      </c>
      <c r="W72" s="272">
        <v>3</v>
      </c>
      <c r="X72" s="273" t="s">
        <v>313</v>
      </c>
      <c r="Y72" s="273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5"/>
      <c r="BB72"/>
      <c r="BC72" s="136"/>
      <c r="BD72" s="145"/>
      <c r="BE72" s="146"/>
      <c r="BF72" s="147"/>
      <c r="BG72" s="135"/>
      <c r="BH72"/>
      <c r="BI72" s="136"/>
      <c r="BJ72" s="81"/>
      <c r="BK72" s="82"/>
      <c r="BL72" s="83"/>
    </row>
    <row r="73" spans="1:64" x14ac:dyDescent="0.2">
      <c r="A73" t="s">
        <v>230</v>
      </c>
      <c r="B73" s="523">
        <v>1</v>
      </c>
      <c r="C73" s="524" t="s">
        <v>4333</v>
      </c>
      <c r="D73" s="525">
        <v>6</v>
      </c>
      <c r="E73" s="565">
        <v>1</v>
      </c>
      <c r="F73" s="565" t="s">
        <v>368</v>
      </c>
      <c r="G73" s="566">
        <v>153</v>
      </c>
      <c r="H73" s="523">
        <v>1</v>
      </c>
      <c r="I73" s="524" t="s">
        <v>3472</v>
      </c>
      <c r="J73" s="525">
        <v>155</v>
      </c>
      <c r="K73" s="272">
        <v>0</v>
      </c>
      <c r="L73" s="273" t="s">
        <v>270</v>
      </c>
      <c r="M73" s="273">
        <v>0</v>
      </c>
      <c r="N73" s="145">
        <v>0</v>
      </c>
      <c r="O73" s="146" t="s">
        <v>270</v>
      </c>
      <c r="P73" s="147">
        <v>0</v>
      </c>
      <c r="Q73" s="135">
        <v>0</v>
      </c>
      <c r="R73" s="286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72">
        <v>1</v>
      </c>
      <c r="X73" s="273" t="s">
        <v>314</v>
      </c>
      <c r="Y73" s="273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5"/>
      <c r="BB73"/>
      <c r="BC73" s="136"/>
      <c r="BD73" s="145"/>
      <c r="BE73" s="146"/>
      <c r="BF73" s="147"/>
      <c r="BG73" s="135"/>
      <c r="BH73"/>
      <c r="BI73" s="136"/>
      <c r="BJ73" s="81"/>
      <c r="BK73" s="82"/>
      <c r="BL73" s="83"/>
    </row>
    <row r="74" spans="1:64" x14ac:dyDescent="0.2">
      <c r="A74" t="s">
        <v>231</v>
      </c>
      <c r="B74" s="523">
        <v>37</v>
      </c>
      <c r="C74" s="524" t="s">
        <v>5583</v>
      </c>
      <c r="D74" s="525">
        <v>32</v>
      </c>
      <c r="E74" s="565">
        <v>29</v>
      </c>
      <c r="F74" s="565" t="s">
        <v>4821</v>
      </c>
      <c r="G74" s="566">
        <v>23</v>
      </c>
      <c r="H74" s="523">
        <v>31</v>
      </c>
      <c r="I74" s="524" t="s">
        <v>4084</v>
      </c>
      <c r="J74" s="525">
        <v>62</v>
      </c>
      <c r="K74" s="272">
        <v>29</v>
      </c>
      <c r="L74" s="273" t="s">
        <v>3300</v>
      </c>
      <c r="M74" s="273">
        <v>52</v>
      </c>
      <c r="N74" s="145">
        <v>44</v>
      </c>
      <c r="O74" s="146" t="s">
        <v>2552</v>
      </c>
      <c r="P74" s="147">
        <v>68</v>
      </c>
      <c r="Q74" s="135">
        <v>30</v>
      </c>
      <c r="R74" s="286" t="s">
        <v>1807</v>
      </c>
      <c r="S74" s="136">
        <v>129</v>
      </c>
      <c r="T74" s="314">
        <v>28</v>
      </c>
      <c r="U74" s="315" t="s">
        <v>1055</v>
      </c>
      <c r="V74" s="316">
        <v>138</v>
      </c>
      <c r="W74" s="272">
        <v>33</v>
      </c>
      <c r="X74" s="273" t="s">
        <v>315</v>
      </c>
      <c r="Y74" s="273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5"/>
      <c r="BB74"/>
      <c r="BC74" s="136"/>
      <c r="BD74" s="145"/>
      <c r="BE74" s="146"/>
      <c r="BF74" s="147"/>
      <c r="BG74" s="135"/>
      <c r="BH74"/>
      <c r="BI74" s="136"/>
      <c r="BJ74" s="81"/>
      <c r="BK74" s="82"/>
      <c r="BL74" s="83"/>
    </row>
    <row r="75" spans="1:64" x14ac:dyDescent="0.2">
      <c r="A75" t="s">
        <v>238</v>
      </c>
      <c r="B75" s="523">
        <v>2</v>
      </c>
      <c r="C75" s="524" t="s">
        <v>5584</v>
      </c>
      <c r="D75" s="525">
        <v>63</v>
      </c>
      <c r="E75" s="565">
        <v>1</v>
      </c>
      <c r="F75" s="565" t="s">
        <v>300</v>
      </c>
      <c r="G75" s="566">
        <v>4</v>
      </c>
      <c r="H75" s="523">
        <v>2</v>
      </c>
      <c r="I75" s="524" t="s">
        <v>4085</v>
      </c>
      <c r="J75" s="525">
        <v>4</v>
      </c>
      <c r="K75" s="272">
        <v>2</v>
      </c>
      <c r="L75" s="273" t="s">
        <v>3301</v>
      </c>
      <c r="M75" s="273">
        <v>96</v>
      </c>
      <c r="N75" s="145">
        <v>4</v>
      </c>
      <c r="O75" s="146" t="s">
        <v>2553</v>
      </c>
      <c r="P75" s="147">
        <v>62</v>
      </c>
      <c r="Q75" s="135">
        <v>2</v>
      </c>
      <c r="R75" s="286" t="s">
        <v>1808</v>
      </c>
      <c r="S75" s="136">
        <v>251</v>
      </c>
      <c r="T75" s="314">
        <v>1</v>
      </c>
      <c r="U75" s="315" t="s">
        <v>1056</v>
      </c>
      <c r="V75" s="316">
        <v>238</v>
      </c>
      <c r="W75" s="272">
        <v>0</v>
      </c>
      <c r="X75" s="273" t="s">
        <v>270</v>
      </c>
      <c r="Y75" s="273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5"/>
      <c r="BB75"/>
      <c r="BC75" s="136"/>
      <c r="BD75" s="145"/>
      <c r="BE75" s="146"/>
      <c r="BF75" s="147"/>
      <c r="BG75" s="135"/>
      <c r="BH75"/>
      <c r="BI75" s="136"/>
      <c r="BJ75" s="81"/>
      <c r="BK75" s="82"/>
      <c r="BL75" s="83"/>
    </row>
    <row r="76" spans="1:64" x14ac:dyDescent="0.2">
      <c r="A76" t="s">
        <v>239</v>
      </c>
      <c r="B76" s="523">
        <v>3</v>
      </c>
      <c r="C76" s="524" t="s">
        <v>5585</v>
      </c>
      <c r="D76" s="525">
        <v>17</v>
      </c>
      <c r="E76" s="565">
        <v>3</v>
      </c>
      <c r="F76" s="565" t="s">
        <v>4822</v>
      </c>
      <c r="G76" s="566">
        <v>7</v>
      </c>
      <c r="H76" s="523">
        <v>2</v>
      </c>
      <c r="I76" s="524" t="s">
        <v>4086</v>
      </c>
      <c r="J76" s="525">
        <v>5</v>
      </c>
      <c r="K76" s="272">
        <v>1</v>
      </c>
      <c r="L76" s="273" t="s">
        <v>2926</v>
      </c>
      <c r="M76" s="273">
        <v>5</v>
      </c>
      <c r="N76" s="145">
        <v>0</v>
      </c>
      <c r="O76" s="146" t="s">
        <v>270</v>
      </c>
      <c r="P76" s="147">
        <v>0</v>
      </c>
      <c r="Q76" s="135">
        <v>2</v>
      </c>
      <c r="R76" s="286" t="s">
        <v>1809</v>
      </c>
      <c r="S76" s="136">
        <v>39</v>
      </c>
      <c r="T76" s="314">
        <v>4</v>
      </c>
      <c r="U76" s="315" t="s">
        <v>1057</v>
      </c>
      <c r="V76" s="316">
        <v>75</v>
      </c>
      <c r="W76" s="272">
        <v>2</v>
      </c>
      <c r="X76" s="273" t="s">
        <v>316</v>
      </c>
      <c r="Y76" s="273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5"/>
      <c r="AY76" s="146"/>
      <c r="AZ76" s="147"/>
      <c r="BA76" s="135"/>
      <c r="BB76"/>
      <c r="BC76" s="136"/>
      <c r="BD76" s="145"/>
      <c r="BE76" s="146"/>
      <c r="BF76" s="147"/>
      <c r="BG76" s="135"/>
      <c r="BH76"/>
      <c r="BI76" s="136"/>
      <c r="BJ76" s="81"/>
      <c r="BK76" s="82"/>
      <c r="BL76" s="83"/>
    </row>
    <row r="77" spans="1:64" x14ac:dyDescent="0.2">
      <c r="A77" s="21" t="s">
        <v>92</v>
      </c>
      <c r="B77" s="382"/>
      <c r="C77" s="532"/>
      <c r="D77" s="384"/>
      <c r="E77" s="571"/>
      <c r="F77" s="571"/>
      <c r="G77" s="572"/>
      <c r="H77" s="382"/>
      <c r="I77" s="532"/>
      <c r="J77" s="384"/>
      <c r="K77" s="100"/>
      <c r="L77" s="21"/>
      <c r="M77" s="101"/>
      <c r="N77" s="145"/>
      <c r="O77" s="146"/>
      <c r="P77" s="147"/>
      <c r="Q77" s="135"/>
      <c r="S77" s="136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9"/>
      <c r="AV77" s="17"/>
      <c r="AW77" s="130"/>
      <c r="AX77" s="148"/>
      <c r="AY77" s="149"/>
      <c r="AZ77" s="150"/>
      <c r="BA77" s="129"/>
      <c r="BB77" s="17"/>
      <c r="BC77" s="130"/>
      <c r="BD77" s="148"/>
      <c r="BE77" s="149"/>
      <c r="BF77" s="150"/>
      <c r="BG77" s="129"/>
      <c r="BH77" s="17"/>
      <c r="BI77" s="130"/>
      <c r="BJ77" s="81"/>
      <c r="BK77" s="82"/>
      <c r="BL77" s="83"/>
    </row>
    <row r="78" spans="1:64" x14ac:dyDescent="0.2">
      <c r="A78" s="19">
        <f ca="1">TODAY()</f>
        <v>44755</v>
      </c>
      <c r="B78" s="344">
        <v>2022</v>
      </c>
      <c r="C78" s="345"/>
      <c r="D78" s="346"/>
      <c r="E78" s="554">
        <v>2021</v>
      </c>
      <c r="F78" s="554"/>
      <c r="G78" s="555"/>
      <c r="H78" s="500">
        <v>2020</v>
      </c>
      <c r="I78" s="500"/>
      <c r="J78" s="348"/>
      <c r="K78" s="457">
        <v>2019</v>
      </c>
      <c r="L78" s="4"/>
      <c r="M78" s="458"/>
      <c r="N78" s="347">
        <v>2018</v>
      </c>
      <c r="O78" s="347"/>
      <c r="P78" s="348"/>
      <c r="Q78" s="457">
        <v>2017</v>
      </c>
      <c r="R78" s="297"/>
      <c r="S78" s="458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123">
        <v>2004</v>
      </c>
      <c r="BE78" s="124"/>
      <c r="BF78" s="125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77" t="s">
        <v>262</v>
      </c>
      <c r="C79" s="500" t="s">
        <v>263</v>
      </c>
      <c r="D79" s="348" t="s">
        <v>264</v>
      </c>
      <c r="E79" s="554" t="s">
        <v>262</v>
      </c>
      <c r="F79" s="554" t="s">
        <v>263</v>
      </c>
      <c r="G79" s="555" t="s">
        <v>264</v>
      </c>
      <c r="H79" s="500" t="s">
        <v>262</v>
      </c>
      <c r="I79" s="500" t="s">
        <v>263</v>
      </c>
      <c r="J79" s="348" t="s">
        <v>264</v>
      </c>
      <c r="K79" s="457" t="s">
        <v>262</v>
      </c>
      <c r="L79" s="4" t="s">
        <v>263</v>
      </c>
      <c r="M79" s="458" t="s">
        <v>264</v>
      </c>
      <c r="N79" s="347" t="s">
        <v>262</v>
      </c>
      <c r="O79" s="347" t="s">
        <v>263</v>
      </c>
      <c r="P79" s="348" t="s">
        <v>264</v>
      </c>
      <c r="Q79" s="457" t="s">
        <v>262</v>
      </c>
      <c r="R79" s="297" t="s">
        <v>263</v>
      </c>
      <c r="S79" s="458" t="s">
        <v>264</v>
      </c>
      <c r="T79" s="192" t="s">
        <v>262</v>
      </c>
      <c r="U79" s="193" t="s">
        <v>263</v>
      </c>
      <c r="V79" s="194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436">
        <v>2543</v>
      </c>
      <c r="C80" s="546" t="s">
        <v>5606</v>
      </c>
      <c r="D80" s="547">
        <v>35</v>
      </c>
      <c r="E80" s="599">
        <v>2401</v>
      </c>
      <c r="F80" s="580" t="s">
        <v>4856</v>
      </c>
      <c r="G80" s="581">
        <v>32</v>
      </c>
      <c r="H80" s="437">
        <v>2195</v>
      </c>
      <c r="I80" s="546" t="s">
        <v>4105</v>
      </c>
      <c r="J80" s="547">
        <v>44</v>
      </c>
      <c r="K80" s="279">
        <v>2095</v>
      </c>
      <c r="L80" s="280" t="s">
        <v>3322</v>
      </c>
      <c r="M80" s="281">
        <v>50</v>
      </c>
      <c r="N80" s="224">
        <v>2252</v>
      </c>
      <c r="O80" s="225" t="s">
        <v>2574</v>
      </c>
      <c r="P80" s="226">
        <v>58</v>
      </c>
      <c r="Q80" s="255">
        <v>2050</v>
      </c>
      <c r="R80" s="308" t="s">
        <v>1830</v>
      </c>
      <c r="S80" s="256">
        <v>74</v>
      </c>
      <c r="T80" s="320">
        <v>1956</v>
      </c>
      <c r="U80" s="321" t="s">
        <v>1078</v>
      </c>
      <c r="V80" s="322">
        <v>90</v>
      </c>
      <c r="W80" s="279">
        <v>1893</v>
      </c>
      <c r="X80" s="280" t="s">
        <v>337</v>
      </c>
      <c r="Y80" s="281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430">
        <v>19</v>
      </c>
      <c r="C81" s="524" t="s">
        <v>5587</v>
      </c>
      <c r="D81" s="525">
        <v>20</v>
      </c>
      <c r="E81" s="598">
        <v>11</v>
      </c>
      <c r="F81" s="565" t="s">
        <v>4837</v>
      </c>
      <c r="G81" s="566">
        <v>31</v>
      </c>
      <c r="H81" s="430">
        <v>19</v>
      </c>
      <c r="I81" s="524" t="s">
        <v>4088</v>
      </c>
      <c r="J81" s="525">
        <v>44</v>
      </c>
      <c r="K81" s="272">
        <v>22</v>
      </c>
      <c r="L81" s="273" t="s">
        <v>3303</v>
      </c>
      <c r="M81" s="273">
        <v>56</v>
      </c>
      <c r="N81" s="145">
        <v>20</v>
      </c>
      <c r="O81" s="146" t="s">
        <v>2555</v>
      </c>
      <c r="P81" s="147">
        <v>51</v>
      </c>
      <c r="Q81" s="135">
        <v>15</v>
      </c>
      <c r="R81" s="286" t="s">
        <v>1811</v>
      </c>
      <c r="S81" s="136">
        <v>95</v>
      </c>
      <c r="T81" s="314">
        <v>11</v>
      </c>
      <c r="U81" s="315" t="s">
        <v>1059</v>
      </c>
      <c r="V81" s="316">
        <v>57</v>
      </c>
      <c r="W81" s="269">
        <v>8</v>
      </c>
      <c r="X81" s="273" t="s">
        <v>318</v>
      </c>
      <c r="Y81" s="273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523">
        <v>50</v>
      </c>
      <c r="C82" s="524" t="s">
        <v>5588</v>
      </c>
      <c r="D82" s="525">
        <v>21</v>
      </c>
      <c r="E82" s="565">
        <v>43</v>
      </c>
      <c r="F82" s="565" t="s">
        <v>4838</v>
      </c>
      <c r="G82" s="566">
        <v>25</v>
      </c>
      <c r="H82" s="523">
        <v>44</v>
      </c>
      <c r="I82" s="524" t="s">
        <v>4089</v>
      </c>
      <c r="J82" s="525">
        <v>42</v>
      </c>
      <c r="K82" s="272">
        <v>54</v>
      </c>
      <c r="L82" s="273" t="s">
        <v>3304</v>
      </c>
      <c r="M82" s="273">
        <v>42</v>
      </c>
      <c r="N82" s="145">
        <v>32</v>
      </c>
      <c r="O82" s="146" t="s">
        <v>2556</v>
      </c>
      <c r="P82" s="147">
        <v>32</v>
      </c>
      <c r="Q82" s="135">
        <v>36</v>
      </c>
      <c r="R82" s="286" t="s">
        <v>1812</v>
      </c>
      <c r="S82" s="136">
        <v>83</v>
      </c>
      <c r="T82" s="314">
        <v>36</v>
      </c>
      <c r="U82" s="315" t="s">
        <v>1060</v>
      </c>
      <c r="V82" s="316">
        <v>75</v>
      </c>
      <c r="W82" s="272">
        <v>22</v>
      </c>
      <c r="X82" s="273" t="s">
        <v>319</v>
      </c>
      <c r="Y82" s="273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523">
        <v>44</v>
      </c>
      <c r="C83" s="524" t="s">
        <v>5589</v>
      </c>
      <c r="D83" s="525">
        <v>23</v>
      </c>
      <c r="E83" s="565">
        <v>55</v>
      </c>
      <c r="F83" s="565" t="s">
        <v>4839</v>
      </c>
      <c r="G83" s="566">
        <v>22</v>
      </c>
      <c r="H83" s="523">
        <v>46</v>
      </c>
      <c r="I83" s="524" t="s">
        <v>4090</v>
      </c>
      <c r="J83" s="525">
        <v>32</v>
      </c>
      <c r="K83" s="272">
        <v>55</v>
      </c>
      <c r="L83" s="273" t="s">
        <v>3305</v>
      </c>
      <c r="M83" s="273">
        <v>46</v>
      </c>
      <c r="N83" s="145">
        <v>56</v>
      </c>
      <c r="O83" s="146" t="s">
        <v>2557</v>
      </c>
      <c r="P83" s="147">
        <v>53</v>
      </c>
      <c r="Q83" s="135">
        <v>61</v>
      </c>
      <c r="R83" s="286" t="s">
        <v>1813</v>
      </c>
      <c r="S83" s="136">
        <v>81</v>
      </c>
      <c r="T83" s="314">
        <v>48</v>
      </c>
      <c r="U83" s="315" t="s">
        <v>1061</v>
      </c>
      <c r="V83" s="316">
        <v>105</v>
      </c>
      <c r="W83" s="272">
        <v>44</v>
      </c>
      <c r="X83" s="273" t="s">
        <v>320</v>
      </c>
      <c r="Y83" s="273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523">
        <v>33</v>
      </c>
      <c r="C84" s="524" t="s">
        <v>5590</v>
      </c>
      <c r="D84" s="525">
        <v>27</v>
      </c>
      <c r="E84" s="565">
        <v>31</v>
      </c>
      <c r="F84" s="565" t="s">
        <v>4840</v>
      </c>
      <c r="G84" s="566">
        <v>47</v>
      </c>
      <c r="H84" s="523">
        <v>20</v>
      </c>
      <c r="I84" s="524" t="s">
        <v>3635</v>
      </c>
      <c r="J84" s="525">
        <v>32</v>
      </c>
      <c r="K84" s="272">
        <v>30</v>
      </c>
      <c r="L84" s="273" t="s">
        <v>3306</v>
      </c>
      <c r="M84" s="273">
        <v>48</v>
      </c>
      <c r="N84" s="145">
        <v>28</v>
      </c>
      <c r="O84" s="146" t="s">
        <v>2558</v>
      </c>
      <c r="P84" s="147">
        <v>33</v>
      </c>
      <c r="Q84" s="135">
        <v>29</v>
      </c>
      <c r="R84" s="286" t="s">
        <v>1814</v>
      </c>
      <c r="S84" s="136">
        <v>78</v>
      </c>
      <c r="T84" s="314">
        <v>25</v>
      </c>
      <c r="U84" s="315" t="s">
        <v>1062</v>
      </c>
      <c r="V84" s="316">
        <v>101</v>
      </c>
      <c r="W84" s="272">
        <v>22</v>
      </c>
      <c r="X84" s="273" t="s">
        <v>321</v>
      </c>
      <c r="Y84" s="273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523">
        <v>89</v>
      </c>
      <c r="C85" s="524" t="s">
        <v>5591</v>
      </c>
      <c r="D85" s="525">
        <v>37</v>
      </c>
      <c r="E85" s="565">
        <v>108</v>
      </c>
      <c r="F85" s="565" t="s">
        <v>4841</v>
      </c>
      <c r="G85" s="566">
        <v>35</v>
      </c>
      <c r="H85" s="523">
        <v>99</v>
      </c>
      <c r="I85" s="524" t="s">
        <v>4091</v>
      </c>
      <c r="J85" s="525">
        <v>32</v>
      </c>
      <c r="K85" s="272">
        <v>71</v>
      </c>
      <c r="L85" s="273" t="s">
        <v>3307</v>
      </c>
      <c r="M85" s="273">
        <v>38</v>
      </c>
      <c r="N85" s="145">
        <v>79</v>
      </c>
      <c r="O85" s="146" t="s">
        <v>2559</v>
      </c>
      <c r="P85" s="147">
        <v>47</v>
      </c>
      <c r="Q85" s="135">
        <v>82</v>
      </c>
      <c r="R85" s="286" t="s">
        <v>1815</v>
      </c>
      <c r="S85" s="136">
        <v>62</v>
      </c>
      <c r="T85" s="314">
        <v>107</v>
      </c>
      <c r="U85" s="315" t="s">
        <v>1063</v>
      </c>
      <c r="V85" s="316">
        <v>88</v>
      </c>
      <c r="W85" s="272">
        <v>87</v>
      </c>
      <c r="X85" s="273" t="s">
        <v>322</v>
      </c>
      <c r="Y85" s="273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523">
        <v>37</v>
      </c>
      <c r="C86" s="524" t="s">
        <v>5592</v>
      </c>
      <c r="D86" s="525">
        <v>28</v>
      </c>
      <c r="E86" s="565">
        <v>45</v>
      </c>
      <c r="F86" s="565" t="s">
        <v>4842</v>
      </c>
      <c r="G86" s="566">
        <v>28</v>
      </c>
      <c r="H86" s="523">
        <v>39</v>
      </c>
      <c r="I86" s="524" t="s">
        <v>4092</v>
      </c>
      <c r="J86" s="525">
        <v>44</v>
      </c>
      <c r="K86" s="272">
        <v>51</v>
      </c>
      <c r="L86" s="273" t="s">
        <v>3308</v>
      </c>
      <c r="M86" s="273">
        <v>41</v>
      </c>
      <c r="N86" s="145">
        <v>50</v>
      </c>
      <c r="O86" s="146" t="s">
        <v>2560</v>
      </c>
      <c r="P86" s="147">
        <v>72</v>
      </c>
      <c r="Q86" s="135">
        <v>54</v>
      </c>
      <c r="R86" s="286" t="s">
        <v>1816</v>
      </c>
      <c r="S86" s="136">
        <v>82</v>
      </c>
      <c r="T86" s="314">
        <v>45</v>
      </c>
      <c r="U86" s="315" t="s">
        <v>1064</v>
      </c>
      <c r="V86" s="316">
        <v>108</v>
      </c>
      <c r="W86" s="272">
        <v>32</v>
      </c>
      <c r="X86" s="273" t="s">
        <v>323</v>
      </c>
      <c r="Y86" s="273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523">
        <v>23</v>
      </c>
      <c r="C87" s="524" t="s">
        <v>5593</v>
      </c>
      <c r="D87" s="525">
        <v>10</v>
      </c>
      <c r="E87" s="565">
        <v>22</v>
      </c>
      <c r="F87" s="565" t="s">
        <v>4843</v>
      </c>
      <c r="G87" s="566">
        <v>22</v>
      </c>
      <c r="H87" s="523">
        <v>28</v>
      </c>
      <c r="I87" s="524" t="s">
        <v>4093</v>
      </c>
      <c r="J87" s="525">
        <v>32</v>
      </c>
      <c r="K87" s="272">
        <v>24</v>
      </c>
      <c r="L87" s="273" t="s">
        <v>3309</v>
      </c>
      <c r="M87" s="273">
        <v>36</v>
      </c>
      <c r="N87" s="145">
        <v>28</v>
      </c>
      <c r="O87" s="146" t="s">
        <v>2561</v>
      </c>
      <c r="P87" s="147">
        <v>52</v>
      </c>
      <c r="Q87" s="135">
        <v>19</v>
      </c>
      <c r="R87" s="286" t="s">
        <v>1817</v>
      </c>
      <c r="S87" s="136">
        <v>60</v>
      </c>
      <c r="T87" s="314">
        <v>35</v>
      </c>
      <c r="U87" s="315" t="s">
        <v>1065</v>
      </c>
      <c r="V87" s="316">
        <v>81</v>
      </c>
      <c r="W87" s="272">
        <v>26</v>
      </c>
      <c r="X87" s="273" t="s">
        <v>324</v>
      </c>
      <c r="Y87" s="273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523">
        <v>102</v>
      </c>
      <c r="C88" s="524" t="s">
        <v>5594</v>
      </c>
      <c r="D88" s="525">
        <v>18</v>
      </c>
      <c r="E88" s="565">
        <v>85</v>
      </c>
      <c r="F88" s="565" t="s">
        <v>4844</v>
      </c>
      <c r="G88" s="566">
        <v>33</v>
      </c>
      <c r="H88" s="523">
        <v>91</v>
      </c>
      <c r="I88" s="524" t="s">
        <v>4094</v>
      </c>
      <c r="J88" s="525">
        <v>40</v>
      </c>
      <c r="K88" s="272">
        <v>94</v>
      </c>
      <c r="L88" s="273" t="s">
        <v>3310</v>
      </c>
      <c r="M88" s="273">
        <v>38</v>
      </c>
      <c r="N88" s="145">
        <v>86</v>
      </c>
      <c r="O88" s="146" t="s">
        <v>2562</v>
      </c>
      <c r="P88" s="147">
        <v>56</v>
      </c>
      <c r="Q88" s="135">
        <v>64</v>
      </c>
      <c r="R88" s="286" t="s">
        <v>1818</v>
      </c>
      <c r="S88" s="136">
        <v>80</v>
      </c>
      <c r="T88" s="314">
        <v>76</v>
      </c>
      <c r="U88" s="315" t="s">
        <v>1066</v>
      </c>
      <c r="V88" s="316">
        <v>76</v>
      </c>
      <c r="W88" s="272">
        <v>74</v>
      </c>
      <c r="X88" s="273" t="s">
        <v>325</v>
      </c>
      <c r="Y88" s="273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523">
        <v>14</v>
      </c>
      <c r="C89" s="524" t="s">
        <v>5595</v>
      </c>
      <c r="D89" s="525">
        <v>16</v>
      </c>
      <c r="E89" s="565">
        <v>13</v>
      </c>
      <c r="F89" s="565" t="s">
        <v>4845</v>
      </c>
      <c r="G89" s="566">
        <v>27</v>
      </c>
      <c r="H89" s="523">
        <v>16</v>
      </c>
      <c r="I89" s="524" t="s">
        <v>4095</v>
      </c>
      <c r="J89" s="525">
        <v>55</v>
      </c>
      <c r="K89" s="272">
        <v>22</v>
      </c>
      <c r="L89" s="273" t="s">
        <v>3311</v>
      </c>
      <c r="M89" s="273">
        <v>61</v>
      </c>
      <c r="N89" s="145">
        <v>9</v>
      </c>
      <c r="O89" s="146" t="s">
        <v>2563</v>
      </c>
      <c r="P89" s="147">
        <v>31</v>
      </c>
      <c r="Q89" s="135">
        <v>17</v>
      </c>
      <c r="R89" s="286" t="s">
        <v>1819</v>
      </c>
      <c r="S89" s="136">
        <v>53</v>
      </c>
      <c r="T89" s="314">
        <v>12</v>
      </c>
      <c r="U89" s="315" t="s">
        <v>1067</v>
      </c>
      <c r="V89" s="316">
        <v>81</v>
      </c>
      <c r="W89" s="272">
        <v>12</v>
      </c>
      <c r="X89" s="273" t="s">
        <v>326</v>
      </c>
      <c r="Y89" s="273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523">
        <v>1550</v>
      </c>
      <c r="C90" s="524" t="s">
        <v>5596</v>
      </c>
      <c r="D90" s="525">
        <v>43</v>
      </c>
      <c r="E90" s="565">
        <v>1402</v>
      </c>
      <c r="F90" s="565" t="s">
        <v>4846</v>
      </c>
      <c r="G90" s="566">
        <v>36</v>
      </c>
      <c r="H90" s="523">
        <v>1244</v>
      </c>
      <c r="I90" s="524" t="s">
        <v>4096</v>
      </c>
      <c r="J90" s="525">
        <v>48</v>
      </c>
      <c r="K90" s="272">
        <v>1157</v>
      </c>
      <c r="L90" s="273" t="s">
        <v>3312</v>
      </c>
      <c r="M90" s="273">
        <v>56</v>
      </c>
      <c r="N90" s="145">
        <v>1303</v>
      </c>
      <c r="O90" s="146" t="s">
        <v>2564</v>
      </c>
      <c r="P90" s="147">
        <v>64</v>
      </c>
      <c r="Q90" s="135">
        <v>1127</v>
      </c>
      <c r="R90" s="286" t="s">
        <v>1820</v>
      </c>
      <c r="S90" s="136">
        <v>76</v>
      </c>
      <c r="T90" s="314">
        <v>1027</v>
      </c>
      <c r="U90" s="315" t="s">
        <v>1068</v>
      </c>
      <c r="V90" s="316">
        <v>97</v>
      </c>
      <c r="W90" s="272">
        <v>1068</v>
      </c>
      <c r="X90" s="273" t="s">
        <v>327</v>
      </c>
      <c r="Y90" s="273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523">
        <v>58</v>
      </c>
      <c r="C91" s="524" t="s">
        <v>5597</v>
      </c>
      <c r="D91" s="525">
        <v>17</v>
      </c>
      <c r="E91" s="565">
        <v>73</v>
      </c>
      <c r="F91" s="565" t="s">
        <v>4847</v>
      </c>
      <c r="G91" s="566">
        <v>31</v>
      </c>
      <c r="H91" s="523">
        <v>63</v>
      </c>
      <c r="I91" s="524" t="s">
        <v>1537</v>
      </c>
      <c r="J91" s="525">
        <v>32</v>
      </c>
      <c r="K91" s="272">
        <v>54</v>
      </c>
      <c r="L91" s="273" t="s">
        <v>3313</v>
      </c>
      <c r="M91" s="273">
        <v>28</v>
      </c>
      <c r="N91" s="145">
        <v>68</v>
      </c>
      <c r="O91" s="146" t="s">
        <v>2565</v>
      </c>
      <c r="P91" s="147">
        <v>41</v>
      </c>
      <c r="Q91" s="135">
        <v>64</v>
      </c>
      <c r="R91" s="286" t="s">
        <v>1821</v>
      </c>
      <c r="S91" s="136">
        <v>74</v>
      </c>
      <c r="T91" s="314">
        <v>60</v>
      </c>
      <c r="U91" s="315" t="s">
        <v>1069</v>
      </c>
      <c r="V91" s="316">
        <v>57</v>
      </c>
      <c r="W91" s="272">
        <v>66</v>
      </c>
      <c r="X91" s="273" t="s">
        <v>328</v>
      </c>
      <c r="Y91" s="273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523">
        <v>4</v>
      </c>
      <c r="C92" s="524" t="s">
        <v>5598</v>
      </c>
      <c r="D92" s="525">
        <v>27</v>
      </c>
      <c r="E92" s="565">
        <v>12</v>
      </c>
      <c r="F92" s="565" t="s">
        <v>4848</v>
      </c>
      <c r="G92" s="566">
        <v>48</v>
      </c>
      <c r="H92" s="523">
        <v>7</v>
      </c>
      <c r="I92" s="524" t="s">
        <v>4097</v>
      </c>
      <c r="J92" s="525">
        <v>187</v>
      </c>
      <c r="K92" s="272">
        <v>4</v>
      </c>
      <c r="L92" s="273" t="s">
        <v>3314</v>
      </c>
      <c r="M92" s="273">
        <v>37</v>
      </c>
      <c r="N92" s="145">
        <v>3</v>
      </c>
      <c r="O92" s="146" t="s">
        <v>2566</v>
      </c>
      <c r="P92" s="147">
        <v>124</v>
      </c>
      <c r="Q92" s="135">
        <v>4</v>
      </c>
      <c r="R92" s="286" t="s">
        <v>1822</v>
      </c>
      <c r="S92" s="136">
        <v>84</v>
      </c>
      <c r="T92" s="314">
        <v>9</v>
      </c>
      <c r="U92" s="315" t="s">
        <v>1070</v>
      </c>
      <c r="V92" s="316">
        <v>116</v>
      </c>
      <c r="W92" s="272">
        <v>1</v>
      </c>
      <c r="X92" s="273" t="s">
        <v>329</v>
      </c>
      <c r="Y92" s="273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523">
        <v>28</v>
      </c>
      <c r="C93" s="524" t="s">
        <v>5599</v>
      </c>
      <c r="D93" s="525">
        <v>24</v>
      </c>
      <c r="E93" s="565">
        <v>31</v>
      </c>
      <c r="F93" s="565" t="s">
        <v>4849</v>
      </c>
      <c r="G93" s="566">
        <v>20</v>
      </c>
      <c r="H93" s="523">
        <v>24</v>
      </c>
      <c r="I93" s="524" t="s">
        <v>4098</v>
      </c>
      <c r="J93" s="525">
        <v>54</v>
      </c>
      <c r="K93" s="272">
        <v>25</v>
      </c>
      <c r="L93" s="273" t="s">
        <v>3315</v>
      </c>
      <c r="M93" s="273">
        <v>63</v>
      </c>
      <c r="N93" s="145">
        <v>33</v>
      </c>
      <c r="O93" s="146" t="s">
        <v>2567</v>
      </c>
      <c r="P93" s="147">
        <v>37</v>
      </c>
      <c r="Q93" s="135">
        <v>40</v>
      </c>
      <c r="R93" s="286" t="s">
        <v>1823</v>
      </c>
      <c r="S93" s="136">
        <v>73</v>
      </c>
      <c r="T93" s="314">
        <v>35</v>
      </c>
      <c r="U93" s="315" t="s">
        <v>1071</v>
      </c>
      <c r="V93" s="316">
        <v>77</v>
      </c>
      <c r="W93" s="272">
        <v>28</v>
      </c>
      <c r="X93" s="273" t="s">
        <v>330</v>
      </c>
      <c r="Y93" s="273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523">
        <v>34</v>
      </c>
      <c r="C94" s="524" t="s">
        <v>5600</v>
      </c>
      <c r="D94" s="525">
        <v>15</v>
      </c>
      <c r="E94" s="565">
        <v>36</v>
      </c>
      <c r="F94" s="565" t="s">
        <v>4850</v>
      </c>
      <c r="G94" s="566">
        <v>31</v>
      </c>
      <c r="H94" s="523">
        <v>39</v>
      </c>
      <c r="I94" s="524" t="s">
        <v>4099</v>
      </c>
      <c r="J94" s="525">
        <v>37</v>
      </c>
      <c r="K94" s="272">
        <v>37</v>
      </c>
      <c r="L94" s="273" t="s">
        <v>3316</v>
      </c>
      <c r="M94" s="273">
        <v>42</v>
      </c>
      <c r="N94" s="145">
        <v>58</v>
      </c>
      <c r="O94" s="146" t="s">
        <v>2568</v>
      </c>
      <c r="P94" s="147">
        <v>47</v>
      </c>
      <c r="Q94" s="135">
        <v>42</v>
      </c>
      <c r="R94" s="286" t="s">
        <v>1824</v>
      </c>
      <c r="S94" s="136">
        <v>72</v>
      </c>
      <c r="T94" s="314">
        <v>40</v>
      </c>
      <c r="U94" s="315" t="s">
        <v>1072</v>
      </c>
      <c r="V94" s="316">
        <v>108</v>
      </c>
      <c r="W94" s="272">
        <v>50</v>
      </c>
      <c r="X94" s="273" t="s">
        <v>331</v>
      </c>
      <c r="Y94" s="273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523">
        <v>67</v>
      </c>
      <c r="C95" s="524" t="s">
        <v>5601</v>
      </c>
      <c r="D95" s="525">
        <v>25</v>
      </c>
      <c r="E95" s="565">
        <v>49</v>
      </c>
      <c r="F95" s="565" t="s">
        <v>4851</v>
      </c>
      <c r="G95" s="566">
        <v>39</v>
      </c>
      <c r="H95" s="523">
        <v>45</v>
      </c>
      <c r="I95" s="524" t="s">
        <v>4100</v>
      </c>
      <c r="J95" s="525">
        <v>33</v>
      </c>
      <c r="K95" s="272">
        <v>48</v>
      </c>
      <c r="L95" s="273" t="s">
        <v>3317</v>
      </c>
      <c r="M95" s="273">
        <v>40</v>
      </c>
      <c r="N95" s="145">
        <v>37</v>
      </c>
      <c r="O95" s="146" t="s">
        <v>2569</v>
      </c>
      <c r="P95" s="147">
        <v>90</v>
      </c>
      <c r="Q95" s="135">
        <v>36</v>
      </c>
      <c r="R95" s="286" t="s">
        <v>1825</v>
      </c>
      <c r="S95" s="136">
        <v>91</v>
      </c>
      <c r="T95" s="314">
        <v>21</v>
      </c>
      <c r="U95" s="315" t="s">
        <v>1073</v>
      </c>
      <c r="V95" s="316">
        <v>70</v>
      </c>
      <c r="W95" s="272">
        <v>14</v>
      </c>
      <c r="X95" s="273" t="s">
        <v>332</v>
      </c>
      <c r="Y95" s="273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523">
        <v>147</v>
      </c>
      <c r="C96" s="524" t="s">
        <v>5602</v>
      </c>
      <c r="D96" s="525">
        <v>21</v>
      </c>
      <c r="E96" s="565">
        <v>149</v>
      </c>
      <c r="F96" s="565" t="s">
        <v>4852</v>
      </c>
      <c r="G96" s="566">
        <v>19</v>
      </c>
      <c r="H96" s="523">
        <v>152</v>
      </c>
      <c r="I96" s="524" t="s">
        <v>4101</v>
      </c>
      <c r="J96" s="525">
        <v>42</v>
      </c>
      <c r="K96" s="272">
        <v>97</v>
      </c>
      <c r="L96" s="273" t="s">
        <v>3318</v>
      </c>
      <c r="M96" s="273">
        <v>38</v>
      </c>
      <c r="N96" s="145">
        <v>134</v>
      </c>
      <c r="O96" s="146" t="s">
        <v>2570</v>
      </c>
      <c r="P96" s="147">
        <v>43</v>
      </c>
      <c r="Q96" s="135">
        <v>141</v>
      </c>
      <c r="R96" s="286" t="s">
        <v>1826</v>
      </c>
      <c r="S96" s="136">
        <v>61</v>
      </c>
      <c r="T96" s="314">
        <v>141</v>
      </c>
      <c r="U96" s="315" t="s">
        <v>1074</v>
      </c>
      <c r="V96" s="316">
        <v>72</v>
      </c>
      <c r="W96" s="272">
        <v>140</v>
      </c>
      <c r="X96" s="273" t="s">
        <v>333</v>
      </c>
      <c r="Y96" s="273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523">
        <v>194</v>
      </c>
      <c r="C97" s="524" t="s">
        <v>5603</v>
      </c>
      <c r="D97" s="525">
        <v>26</v>
      </c>
      <c r="E97" s="565">
        <v>168</v>
      </c>
      <c r="F97" s="565" t="s">
        <v>4853</v>
      </c>
      <c r="G97" s="566">
        <v>26</v>
      </c>
      <c r="H97" s="523">
        <v>157</v>
      </c>
      <c r="I97" s="524" t="s">
        <v>4102</v>
      </c>
      <c r="J97" s="525">
        <v>35</v>
      </c>
      <c r="K97" s="272">
        <v>183</v>
      </c>
      <c r="L97" s="273" t="s">
        <v>3319</v>
      </c>
      <c r="M97" s="273">
        <v>54</v>
      </c>
      <c r="N97" s="145">
        <v>174</v>
      </c>
      <c r="O97" s="146" t="s">
        <v>2571</v>
      </c>
      <c r="P97" s="147">
        <v>55</v>
      </c>
      <c r="Q97" s="135">
        <v>158</v>
      </c>
      <c r="R97" s="286" t="s">
        <v>1827</v>
      </c>
      <c r="S97" s="136">
        <v>70</v>
      </c>
      <c r="T97" s="314">
        <v>167</v>
      </c>
      <c r="U97" s="315" t="s">
        <v>1075</v>
      </c>
      <c r="V97" s="316">
        <v>91</v>
      </c>
      <c r="W97" s="272">
        <v>144</v>
      </c>
      <c r="X97" s="273" t="s">
        <v>334</v>
      </c>
      <c r="Y97" s="273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523">
        <v>9</v>
      </c>
      <c r="C98" s="524" t="s">
        <v>5604</v>
      </c>
      <c r="D98" s="525">
        <v>41</v>
      </c>
      <c r="E98" s="565">
        <v>11</v>
      </c>
      <c r="F98" s="565" t="s">
        <v>4854</v>
      </c>
      <c r="G98" s="566">
        <v>24</v>
      </c>
      <c r="H98" s="523">
        <v>9</v>
      </c>
      <c r="I98" s="524" t="s">
        <v>4103</v>
      </c>
      <c r="J98" s="525">
        <v>53</v>
      </c>
      <c r="K98" s="272">
        <v>12</v>
      </c>
      <c r="L98" s="273" t="s">
        <v>3320</v>
      </c>
      <c r="M98" s="273">
        <v>32</v>
      </c>
      <c r="N98" s="145">
        <v>7</v>
      </c>
      <c r="O98" s="146" t="s">
        <v>2572</v>
      </c>
      <c r="P98" s="147">
        <v>59</v>
      </c>
      <c r="Q98" s="135">
        <v>7</v>
      </c>
      <c r="R98" s="286" t="s">
        <v>1828</v>
      </c>
      <c r="S98" s="136">
        <v>70</v>
      </c>
      <c r="T98" s="314">
        <v>12</v>
      </c>
      <c r="U98" s="315" t="s">
        <v>1076</v>
      </c>
      <c r="V98" s="316">
        <v>96</v>
      </c>
      <c r="W98" s="272">
        <v>6</v>
      </c>
      <c r="X98" s="273" t="s">
        <v>335</v>
      </c>
      <c r="Y98" s="273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523">
        <v>41</v>
      </c>
      <c r="C99" s="524" t="s">
        <v>5605</v>
      </c>
      <c r="D99" s="525">
        <v>21</v>
      </c>
      <c r="E99" s="565">
        <v>57</v>
      </c>
      <c r="F99" s="565" t="s">
        <v>4855</v>
      </c>
      <c r="G99" s="566">
        <v>13</v>
      </c>
      <c r="H99" s="533">
        <v>53</v>
      </c>
      <c r="I99" s="527" t="s">
        <v>4104</v>
      </c>
      <c r="J99" s="528">
        <v>25</v>
      </c>
      <c r="K99" s="275">
        <v>55</v>
      </c>
      <c r="L99" s="276" t="s">
        <v>3321</v>
      </c>
      <c r="M99" s="277">
        <v>27</v>
      </c>
      <c r="N99" s="145">
        <v>47</v>
      </c>
      <c r="O99" s="146" t="s">
        <v>2573</v>
      </c>
      <c r="P99" s="147">
        <v>40</v>
      </c>
      <c r="Q99" s="135">
        <v>54</v>
      </c>
      <c r="R99" s="286" t="s">
        <v>1829</v>
      </c>
      <c r="S99" s="136">
        <v>51</v>
      </c>
      <c r="T99" s="317">
        <v>49</v>
      </c>
      <c r="U99" s="318" t="s">
        <v>1077</v>
      </c>
      <c r="V99" s="319">
        <v>64</v>
      </c>
      <c r="W99" s="275">
        <v>49</v>
      </c>
      <c r="X99" s="276" t="s">
        <v>336</v>
      </c>
      <c r="Y99" s="276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537"/>
      <c r="C100" s="538"/>
      <c r="D100" s="539"/>
      <c r="E100" s="582"/>
      <c r="F100" s="582"/>
      <c r="G100" s="583"/>
      <c r="H100" s="532"/>
      <c r="I100" s="532"/>
      <c r="J100" s="384"/>
      <c r="K100" s="100"/>
      <c r="L100" s="21"/>
      <c r="M100" s="101"/>
      <c r="N100" s="476"/>
      <c r="O100" s="196"/>
      <c r="P100" s="342"/>
      <c r="Q100" s="454"/>
      <c r="R100" s="455"/>
      <c r="S100" s="456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9"/>
      <c r="AV100" s="17"/>
      <c r="AW100" s="130"/>
      <c r="AX100" s="148"/>
      <c r="AY100" s="149"/>
      <c r="AZ100" s="150"/>
      <c r="BA100" s="129"/>
      <c r="BB100" s="17"/>
      <c r="BC100" s="130"/>
      <c r="BD100" s="148"/>
      <c r="BE100" s="149"/>
      <c r="BF100" s="150"/>
      <c r="BG100" s="129"/>
      <c r="BH100" s="17"/>
      <c r="BI100" s="130"/>
      <c r="BJ100" s="81"/>
      <c r="BK100" s="82"/>
      <c r="BL100" s="83"/>
    </row>
    <row r="101" spans="1:64" x14ac:dyDescent="0.2">
      <c r="A101" s="19">
        <f ca="1">TODAY()</f>
        <v>44755</v>
      </c>
      <c r="B101" s="477">
        <v>2022</v>
      </c>
      <c r="C101" s="500"/>
      <c r="D101" s="348"/>
      <c r="E101" s="554">
        <v>2021</v>
      </c>
      <c r="F101" s="554"/>
      <c r="G101" s="555"/>
      <c r="H101" s="500">
        <v>2020</v>
      </c>
      <c r="I101" s="500"/>
      <c r="J101" s="348"/>
      <c r="K101" s="457">
        <v>2019</v>
      </c>
      <c r="L101" s="4"/>
      <c r="M101" s="458"/>
      <c r="N101" s="347">
        <v>2018</v>
      </c>
      <c r="O101" s="347"/>
      <c r="P101" s="348"/>
      <c r="Q101" s="457">
        <v>2017</v>
      </c>
      <c r="R101" s="297"/>
      <c r="S101" s="458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123">
        <v>2008</v>
      </c>
      <c r="AS101" s="124"/>
      <c r="AT101" s="125"/>
      <c r="AU101" s="67">
        <v>2007</v>
      </c>
      <c r="AV101" s="3"/>
      <c r="AW101" s="68"/>
      <c r="AX101" s="123">
        <v>2006</v>
      </c>
      <c r="AY101" s="124"/>
      <c r="AZ101" s="125"/>
      <c r="BA101" s="67">
        <v>2005</v>
      </c>
      <c r="BB101" s="3"/>
      <c r="BC101" s="68"/>
      <c r="BD101" s="154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77" t="s">
        <v>262</v>
      </c>
      <c r="C102" s="500" t="s">
        <v>263</v>
      </c>
      <c r="D102" s="348" t="s">
        <v>264</v>
      </c>
      <c r="E102" s="554" t="s">
        <v>262</v>
      </c>
      <c r="F102" s="554" t="s">
        <v>263</v>
      </c>
      <c r="G102" s="555" t="s">
        <v>264</v>
      </c>
      <c r="H102" s="500" t="s">
        <v>262</v>
      </c>
      <c r="I102" s="500" t="s">
        <v>263</v>
      </c>
      <c r="J102" s="348" t="s">
        <v>264</v>
      </c>
      <c r="K102" s="457" t="s">
        <v>262</v>
      </c>
      <c r="L102" s="4" t="s">
        <v>263</v>
      </c>
      <c r="M102" s="458" t="s">
        <v>264</v>
      </c>
      <c r="N102" s="477" t="s">
        <v>262</v>
      </c>
      <c r="O102" s="347" t="s">
        <v>263</v>
      </c>
      <c r="P102" s="348" t="s">
        <v>264</v>
      </c>
      <c r="Q102" s="457" t="s">
        <v>262</v>
      </c>
      <c r="R102" s="297" t="s">
        <v>263</v>
      </c>
      <c r="S102" s="458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436">
        <v>262</v>
      </c>
      <c r="C103" s="546" t="s">
        <v>5615</v>
      </c>
      <c r="D103" s="547">
        <v>60</v>
      </c>
      <c r="E103" s="599">
        <v>243</v>
      </c>
      <c r="F103" s="580" t="s">
        <v>4879</v>
      </c>
      <c r="G103" s="581">
        <v>50</v>
      </c>
      <c r="H103" s="437">
        <v>240</v>
      </c>
      <c r="I103" s="546" t="s">
        <v>4114</v>
      </c>
      <c r="J103" s="547">
        <v>61</v>
      </c>
      <c r="K103" s="279">
        <v>197</v>
      </c>
      <c r="L103" s="280" t="s">
        <v>3331</v>
      </c>
      <c r="M103" s="281">
        <v>64</v>
      </c>
      <c r="N103" s="224">
        <v>219</v>
      </c>
      <c r="O103" s="225" t="s">
        <v>2583</v>
      </c>
      <c r="P103" s="226">
        <v>67</v>
      </c>
      <c r="Q103" s="255">
        <v>197</v>
      </c>
      <c r="R103" s="308" t="s">
        <v>1839</v>
      </c>
      <c r="S103" s="256">
        <v>84</v>
      </c>
      <c r="T103" s="320">
        <v>196</v>
      </c>
      <c r="U103" s="321" t="s">
        <v>1087</v>
      </c>
      <c r="V103" s="322">
        <v>120</v>
      </c>
      <c r="W103" s="279">
        <v>204</v>
      </c>
      <c r="X103" s="280" t="s">
        <v>346</v>
      </c>
      <c r="Y103" s="281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430">
        <v>0</v>
      </c>
      <c r="C104" s="524" t="s">
        <v>270</v>
      </c>
      <c r="D104" s="525">
        <v>0</v>
      </c>
      <c r="E104" s="598">
        <v>0</v>
      </c>
      <c r="F104" s="565" t="s">
        <v>270</v>
      </c>
      <c r="G104" s="566">
        <v>0</v>
      </c>
      <c r="H104" s="430">
        <v>0</v>
      </c>
      <c r="I104" s="524" t="s">
        <v>270</v>
      </c>
      <c r="J104" s="525">
        <v>0</v>
      </c>
      <c r="K104" s="272">
        <v>0</v>
      </c>
      <c r="L104" s="273" t="s">
        <v>270</v>
      </c>
      <c r="M104" s="273">
        <v>0</v>
      </c>
      <c r="N104" s="145">
        <v>0</v>
      </c>
      <c r="O104" s="146" t="s">
        <v>270</v>
      </c>
      <c r="P104" s="147">
        <v>0</v>
      </c>
      <c r="Q104" s="135">
        <v>0</v>
      </c>
      <c r="R104" s="286" t="s">
        <v>270</v>
      </c>
      <c r="S104" s="136">
        <v>0</v>
      </c>
      <c r="T104" s="314">
        <v>0</v>
      </c>
      <c r="U104" s="315" t="s">
        <v>270</v>
      </c>
      <c r="V104" s="316">
        <v>0</v>
      </c>
      <c r="W104" s="269">
        <v>0</v>
      </c>
      <c r="X104" s="273" t="s">
        <v>270</v>
      </c>
      <c r="Y104" s="273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523">
        <v>14</v>
      </c>
      <c r="C105" s="524" t="s">
        <v>5607</v>
      </c>
      <c r="D105" s="525">
        <v>28</v>
      </c>
      <c r="E105" s="565">
        <v>12</v>
      </c>
      <c r="F105" s="565" t="s">
        <v>4871</v>
      </c>
      <c r="G105" s="566">
        <v>53</v>
      </c>
      <c r="H105" s="523">
        <v>9</v>
      </c>
      <c r="I105" s="524" t="s">
        <v>4106</v>
      </c>
      <c r="J105" s="525">
        <v>209</v>
      </c>
      <c r="K105" s="272">
        <v>9</v>
      </c>
      <c r="L105" s="273" t="s">
        <v>3323</v>
      </c>
      <c r="M105" s="273">
        <v>118</v>
      </c>
      <c r="N105" s="145">
        <v>8</v>
      </c>
      <c r="O105" s="146" t="s">
        <v>2575</v>
      </c>
      <c r="P105" s="147">
        <v>78</v>
      </c>
      <c r="Q105" s="135">
        <v>11</v>
      </c>
      <c r="R105" s="286" t="s">
        <v>1831</v>
      </c>
      <c r="S105" s="136">
        <v>130</v>
      </c>
      <c r="T105" s="314">
        <v>14</v>
      </c>
      <c r="U105" s="315" t="s">
        <v>1079</v>
      </c>
      <c r="V105" s="316">
        <v>294</v>
      </c>
      <c r="W105" s="272">
        <v>7</v>
      </c>
      <c r="X105" s="273" t="s">
        <v>338</v>
      </c>
      <c r="Y105" s="273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7">
        <v>15</v>
      </c>
      <c r="BH105" s="16">
        <v>179616</v>
      </c>
      <c r="BI105" s="158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523">
        <v>23</v>
      </c>
      <c r="C106" s="524" t="s">
        <v>5608</v>
      </c>
      <c r="D106" s="525">
        <v>32</v>
      </c>
      <c r="E106" s="565">
        <v>31</v>
      </c>
      <c r="F106" s="565" t="s">
        <v>4872</v>
      </c>
      <c r="G106" s="566">
        <v>27</v>
      </c>
      <c r="H106" s="523">
        <v>43</v>
      </c>
      <c r="I106" s="524" t="s">
        <v>4107</v>
      </c>
      <c r="J106" s="525">
        <v>44</v>
      </c>
      <c r="K106" s="272">
        <v>41</v>
      </c>
      <c r="L106" s="273" t="s">
        <v>3324</v>
      </c>
      <c r="M106" s="273">
        <v>56</v>
      </c>
      <c r="N106" s="145">
        <v>36</v>
      </c>
      <c r="O106" s="146" t="s">
        <v>2576</v>
      </c>
      <c r="P106" s="147">
        <v>68</v>
      </c>
      <c r="Q106" s="135">
        <v>45</v>
      </c>
      <c r="R106" s="286" t="s">
        <v>1832</v>
      </c>
      <c r="S106" s="136">
        <v>78</v>
      </c>
      <c r="T106" s="314">
        <v>32</v>
      </c>
      <c r="U106" s="315" t="s">
        <v>1080</v>
      </c>
      <c r="V106" s="316">
        <v>76</v>
      </c>
      <c r="W106" s="272">
        <v>33</v>
      </c>
      <c r="X106" s="273" t="s">
        <v>339</v>
      </c>
      <c r="Y106" s="273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523">
        <v>6</v>
      </c>
      <c r="C107" s="524" t="s">
        <v>5609</v>
      </c>
      <c r="D107" s="525">
        <v>45</v>
      </c>
      <c r="E107" s="565">
        <v>8</v>
      </c>
      <c r="F107" s="565" t="s">
        <v>4873</v>
      </c>
      <c r="G107" s="566">
        <v>29</v>
      </c>
      <c r="H107" s="523">
        <v>8</v>
      </c>
      <c r="I107" s="524" t="s">
        <v>4108</v>
      </c>
      <c r="J107" s="525">
        <v>60</v>
      </c>
      <c r="K107" s="272">
        <v>5</v>
      </c>
      <c r="L107" s="273" t="s">
        <v>3325</v>
      </c>
      <c r="M107" s="273">
        <v>119</v>
      </c>
      <c r="N107" s="145">
        <v>5</v>
      </c>
      <c r="O107" s="146" t="s">
        <v>2577</v>
      </c>
      <c r="P107" s="147">
        <v>68</v>
      </c>
      <c r="Q107" s="135">
        <v>8</v>
      </c>
      <c r="R107" s="286" t="s">
        <v>1833</v>
      </c>
      <c r="S107" s="136">
        <v>181</v>
      </c>
      <c r="T107" s="314">
        <v>11</v>
      </c>
      <c r="U107" s="315" t="s">
        <v>1081</v>
      </c>
      <c r="V107" s="316">
        <v>136</v>
      </c>
      <c r="W107" s="272">
        <v>11</v>
      </c>
      <c r="X107" s="273" t="s">
        <v>340</v>
      </c>
      <c r="Y107" s="273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523">
        <v>62</v>
      </c>
      <c r="C108" s="524" t="s">
        <v>5610</v>
      </c>
      <c r="D108" s="525">
        <v>45</v>
      </c>
      <c r="E108" s="565">
        <v>45</v>
      </c>
      <c r="F108" s="565" t="s">
        <v>4874</v>
      </c>
      <c r="G108" s="566">
        <v>56</v>
      </c>
      <c r="H108" s="523">
        <v>31</v>
      </c>
      <c r="I108" s="524" t="s">
        <v>4109</v>
      </c>
      <c r="J108" s="525">
        <v>74</v>
      </c>
      <c r="K108" s="272">
        <v>24</v>
      </c>
      <c r="L108" s="273" t="s">
        <v>3326</v>
      </c>
      <c r="M108" s="273">
        <v>57</v>
      </c>
      <c r="N108" s="145">
        <v>39</v>
      </c>
      <c r="O108" s="146" t="s">
        <v>2578</v>
      </c>
      <c r="P108" s="147">
        <v>85</v>
      </c>
      <c r="Q108" s="135">
        <v>34</v>
      </c>
      <c r="R108" s="286" t="s">
        <v>1834</v>
      </c>
      <c r="S108" s="136">
        <v>67</v>
      </c>
      <c r="T108" s="314">
        <v>32</v>
      </c>
      <c r="U108" s="315" t="s">
        <v>1082</v>
      </c>
      <c r="V108" s="316">
        <v>116</v>
      </c>
      <c r="W108" s="272">
        <v>32</v>
      </c>
      <c r="X108" s="273" t="s">
        <v>341</v>
      </c>
      <c r="Y108" s="273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523">
        <v>79</v>
      </c>
      <c r="C109" s="524" t="s">
        <v>5611</v>
      </c>
      <c r="D109" s="525">
        <v>39</v>
      </c>
      <c r="E109" s="565">
        <v>82</v>
      </c>
      <c r="F109" s="565" t="s">
        <v>4875</v>
      </c>
      <c r="G109" s="566">
        <v>51</v>
      </c>
      <c r="H109" s="523">
        <v>85</v>
      </c>
      <c r="I109" s="524" t="s">
        <v>4110</v>
      </c>
      <c r="J109" s="525">
        <v>69</v>
      </c>
      <c r="K109" s="272">
        <v>69</v>
      </c>
      <c r="L109" s="273" t="s">
        <v>3327</v>
      </c>
      <c r="M109" s="273">
        <v>58</v>
      </c>
      <c r="N109" s="145">
        <v>63</v>
      </c>
      <c r="O109" s="146" t="s">
        <v>2579</v>
      </c>
      <c r="P109" s="147">
        <v>72</v>
      </c>
      <c r="Q109" s="135">
        <v>50</v>
      </c>
      <c r="R109" s="286" t="s">
        <v>1835</v>
      </c>
      <c r="S109" s="136">
        <v>95</v>
      </c>
      <c r="T109" s="314">
        <v>52</v>
      </c>
      <c r="U109" s="315" t="s">
        <v>1083</v>
      </c>
      <c r="V109" s="316">
        <v>111</v>
      </c>
      <c r="W109" s="272">
        <v>65</v>
      </c>
      <c r="X109" s="273" t="s">
        <v>342</v>
      </c>
      <c r="Y109" s="273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523">
        <v>0</v>
      </c>
      <c r="C110" s="524" t="s">
        <v>270</v>
      </c>
      <c r="D110" s="525">
        <v>0</v>
      </c>
      <c r="E110" s="565">
        <v>0</v>
      </c>
      <c r="F110" s="565" t="s">
        <v>270</v>
      </c>
      <c r="G110" s="566">
        <v>0</v>
      </c>
      <c r="H110" s="523">
        <v>0</v>
      </c>
      <c r="I110" s="524" t="s">
        <v>270</v>
      </c>
      <c r="J110" s="525">
        <v>0</v>
      </c>
      <c r="K110" s="272">
        <v>0</v>
      </c>
      <c r="L110" s="273" t="s">
        <v>270</v>
      </c>
      <c r="M110" s="273">
        <v>0</v>
      </c>
      <c r="N110" s="145">
        <v>0</v>
      </c>
      <c r="O110" s="146" t="s">
        <v>270</v>
      </c>
      <c r="P110" s="147">
        <v>0</v>
      </c>
      <c r="Q110" s="135">
        <v>0</v>
      </c>
      <c r="R110" s="286" t="s">
        <v>270</v>
      </c>
      <c r="S110" s="136">
        <v>0</v>
      </c>
      <c r="T110" s="314">
        <v>0</v>
      </c>
      <c r="U110" s="315" t="s">
        <v>270</v>
      </c>
      <c r="V110" s="316">
        <v>0</v>
      </c>
      <c r="W110" s="272">
        <v>0</v>
      </c>
      <c r="X110" s="273" t="s">
        <v>270</v>
      </c>
      <c r="Y110" s="273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523">
        <v>56</v>
      </c>
      <c r="C111" s="524" t="s">
        <v>5612</v>
      </c>
      <c r="D111" s="525">
        <v>139</v>
      </c>
      <c r="E111" s="565">
        <v>34</v>
      </c>
      <c r="F111" s="565" t="s">
        <v>4876</v>
      </c>
      <c r="G111" s="566">
        <v>75</v>
      </c>
      <c r="H111" s="523">
        <v>39</v>
      </c>
      <c r="I111" s="524" t="s">
        <v>4111</v>
      </c>
      <c r="J111" s="525">
        <v>46</v>
      </c>
      <c r="K111" s="272">
        <v>29</v>
      </c>
      <c r="L111" s="273" t="s">
        <v>3328</v>
      </c>
      <c r="M111" s="273">
        <v>64</v>
      </c>
      <c r="N111" s="145">
        <v>44</v>
      </c>
      <c r="O111" s="146" t="s">
        <v>2580</v>
      </c>
      <c r="P111" s="147">
        <v>48</v>
      </c>
      <c r="Q111" s="135">
        <v>34</v>
      </c>
      <c r="R111" s="286" t="s">
        <v>1836</v>
      </c>
      <c r="S111" s="136">
        <v>60</v>
      </c>
      <c r="T111" s="314">
        <v>28</v>
      </c>
      <c r="U111" s="315" t="s">
        <v>1084</v>
      </c>
      <c r="V111" s="316">
        <v>80</v>
      </c>
      <c r="W111" s="272">
        <v>31</v>
      </c>
      <c r="X111" s="273" t="s">
        <v>343</v>
      </c>
      <c r="Y111" s="273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523">
        <v>12</v>
      </c>
      <c r="C112" s="524" t="s">
        <v>5613</v>
      </c>
      <c r="D112" s="525">
        <v>43</v>
      </c>
      <c r="E112" s="565">
        <v>18</v>
      </c>
      <c r="F112" s="565" t="s">
        <v>4877</v>
      </c>
      <c r="G112" s="566">
        <v>51</v>
      </c>
      <c r="H112" s="523">
        <v>13</v>
      </c>
      <c r="I112" s="524" t="s">
        <v>4112</v>
      </c>
      <c r="J112" s="525">
        <v>33</v>
      </c>
      <c r="K112" s="272">
        <v>8</v>
      </c>
      <c r="L112" s="273" t="s">
        <v>3329</v>
      </c>
      <c r="M112" s="273">
        <v>66</v>
      </c>
      <c r="N112" s="145">
        <v>10</v>
      </c>
      <c r="O112" s="146" t="s">
        <v>2581</v>
      </c>
      <c r="P112" s="147">
        <v>71</v>
      </c>
      <c r="Q112" s="135">
        <v>7</v>
      </c>
      <c r="R112" s="286" t="s">
        <v>1837</v>
      </c>
      <c r="S112" s="136">
        <v>112</v>
      </c>
      <c r="T112" s="314">
        <v>11</v>
      </c>
      <c r="U112" s="315" t="s">
        <v>1085</v>
      </c>
      <c r="V112" s="316">
        <v>158</v>
      </c>
      <c r="W112" s="272">
        <v>15</v>
      </c>
      <c r="X112" s="273" t="s">
        <v>344</v>
      </c>
      <c r="Y112" s="273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523">
        <v>10</v>
      </c>
      <c r="C113" s="524" t="s">
        <v>5614</v>
      </c>
      <c r="D113" s="525">
        <v>23</v>
      </c>
      <c r="E113" s="565">
        <v>13</v>
      </c>
      <c r="F113" s="565" t="s">
        <v>4878</v>
      </c>
      <c r="G113" s="566">
        <v>26</v>
      </c>
      <c r="H113" s="523">
        <v>12</v>
      </c>
      <c r="I113" s="524" t="s">
        <v>4113</v>
      </c>
      <c r="J113" s="525">
        <v>10</v>
      </c>
      <c r="K113" s="272">
        <v>12</v>
      </c>
      <c r="L113" s="273" t="s">
        <v>3330</v>
      </c>
      <c r="M113" s="273">
        <v>68</v>
      </c>
      <c r="N113" s="145">
        <v>14</v>
      </c>
      <c r="O113" s="146" t="s">
        <v>2582</v>
      </c>
      <c r="P113" s="147">
        <v>36</v>
      </c>
      <c r="Q113" s="135">
        <v>8</v>
      </c>
      <c r="R113" s="286" t="s">
        <v>1838</v>
      </c>
      <c r="S113" s="136">
        <v>40</v>
      </c>
      <c r="T113" s="314">
        <v>16</v>
      </c>
      <c r="U113" s="315" t="s">
        <v>1086</v>
      </c>
      <c r="V113" s="316">
        <v>131</v>
      </c>
      <c r="W113" s="275">
        <v>10</v>
      </c>
      <c r="X113" s="273" t="s">
        <v>345</v>
      </c>
      <c r="Y113" s="273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601"/>
      <c r="C114" s="542"/>
      <c r="D114" s="543"/>
      <c r="E114" s="559"/>
      <c r="F114" s="559"/>
      <c r="G114" s="568"/>
      <c r="H114" s="430"/>
      <c r="I114" s="501"/>
      <c r="J114" s="432"/>
      <c r="K114" s="272"/>
      <c r="L114" s="273"/>
      <c r="M114" s="273"/>
      <c r="N114" s="236"/>
      <c r="O114" s="343"/>
      <c r="P114" s="238"/>
      <c r="Q114" s="135"/>
      <c r="S114" s="136"/>
      <c r="T114" s="430"/>
      <c r="U114" s="478"/>
      <c r="V114" s="432"/>
      <c r="W114" s="275"/>
      <c r="X114" s="273"/>
      <c r="Y114" s="273"/>
      <c r="Z114" s="362"/>
      <c r="AA114" s="363"/>
      <c r="AB114" s="364"/>
      <c r="AC114" s="63"/>
      <c r="AE114" s="64"/>
      <c r="AF114" s="362"/>
      <c r="AG114" s="363"/>
      <c r="AH114" s="364"/>
      <c r="AI114" s="63"/>
      <c r="AK114" s="64"/>
      <c r="AL114" s="363"/>
      <c r="AM114" s="363"/>
      <c r="AN114" s="363"/>
      <c r="AO114" s="63"/>
      <c r="AP114" s="14"/>
      <c r="AQ114" s="64"/>
      <c r="AR114" s="360"/>
      <c r="AS114" s="360"/>
      <c r="AT114" s="360"/>
      <c r="AU114" s="63"/>
      <c r="AW114" s="64"/>
      <c r="AX114" s="363"/>
      <c r="AY114" s="363"/>
      <c r="AZ114" s="363"/>
      <c r="BA114" s="63"/>
      <c r="BC114" s="64"/>
      <c r="BD114" s="363"/>
      <c r="BE114" s="363"/>
      <c r="BF114" s="363"/>
      <c r="BG114" s="63"/>
      <c r="BI114" s="64"/>
      <c r="BJ114" s="363"/>
      <c r="BK114" s="363"/>
      <c r="BL114" s="364"/>
    </row>
    <row r="115" spans="1:64" x14ac:dyDescent="0.2">
      <c r="A115" s="195"/>
      <c r="B115" s="534"/>
      <c r="C115" s="534"/>
      <c r="D115" s="600"/>
      <c r="E115" s="560"/>
      <c r="F115" s="557"/>
      <c r="G115" s="567"/>
      <c r="H115" s="534"/>
      <c r="I115" s="535"/>
      <c r="J115" s="536"/>
      <c r="K115" s="266"/>
      <c r="L115" s="491"/>
      <c r="M115" s="491"/>
      <c r="N115" s="142"/>
      <c r="O115" s="143"/>
      <c r="P115" s="144"/>
      <c r="Q115" s="459"/>
      <c r="R115" s="300"/>
      <c r="S115" s="453"/>
      <c r="T115" s="403"/>
      <c r="U115" s="206"/>
      <c r="V115" s="207"/>
      <c r="W115" s="133"/>
      <c r="X115" s="44"/>
      <c r="Y115" s="134"/>
      <c r="Z115" s="203"/>
      <c r="AA115" s="161"/>
      <c r="AB115" s="162"/>
      <c r="AC115" s="202"/>
      <c r="AD115" s="159"/>
      <c r="AE115" s="160"/>
      <c r="AF115" s="203"/>
      <c r="AG115" s="161"/>
      <c r="AH115" s="162"/>
      <c r="AI115" s="202"/>
      <c r="AJ115" s="159"/>
      <c r="AK115" s="160"/>
      <c r="AL115" s="161"/>
      <c r="AM115" s="161"/>
      <c r="AN115" s="161"/>
      <c r="AO115" s="202"/>
      <c r="AP115" s="159"/>
      <c r="AQ115" s="160"/>
      <c r="AR115" s="161"/>
      <c r="AS115" s="161"/>
      <c r="AT115" s="161"/>
      <c r="AU115" s="202"/>
      <c r="AV115" s="159"/>
      <c r="AW115" s="160"/>
      <c r="AX115" s="161"/>
      <c r="AY115" s="161"/>
      <c r="AZ115" s="161"/>
      <c r="BA115" s="202"/>
      <c r="BB115" s="159"/>
      <c r="BC115" s="160"/>
      <c r="BD115" s="161"/>
      <c r="BE115" s="161"/>
      <c r="BF115" s="161"/>
      <c r="BG115" s="202"/>
      <c r="BH115" s="159"/>
      <c r="BI115" s="160"/>
      <c r="BJ115" s="161"/>
      <c r="BK115" s="161"/>
      <c r="BL115" s="162"/>
    </row>
    <row r="116" spans="1:64" x14ac:dyDescent="0.2">
      <c r="A116" s="204" t="s">
        <v>95</v>
      </c>
      <c r="B116" s="436">
        <v>602</v>
      </c>
      <c r="C116" s="546" t="s">
        <v>5629</v>
      </c>
      <c r="D116" s="547">
        <v>45</v>
      </c>
      <c r="E116" s="599">
        <v>601</v>
      </c>
      <c r="F116" s="580" t="s">
        <v>4870</v>
      </c>
      <c r="G116" s="581">
        <v>39</v>
      </c>
      <c r="H116" s="436">
        <v>512</v>
      </c>
      <c r="I116" s="546" t="s">
        <v>4128</v>
      </c>
      <c r="J116" s="547">
        <v>57</v>
      </c>
      <c r="K116" s="279">
        <v>495</v>
      </c>
      <c r="L116" s="280" t="s">
        <v>3345</v>
      </c>
      <c r="M116" s="280">
        <v>52</v>
      </c>
      <c r="N116" s="224">
        <v>530</v>
      </c>
      <c r="O116" s="225" t="s">
        <v>2599</v>
      </c>
      <c r="P116" s="226">
        <v>62</v>
      </c>
      <c r="Q116" s="35">
        <v>502</v>
      </c>
      <c r="R116" s="308" t="s">
        <v>1853</v>
      </c>
      <c r="S116" s="256">
        <v>84</v>
      </c>
      <c r="T116" s="437">
        <v>472</v>
      </c>
      <c r="U116" s="321" t="s">
        <v>1101</v>
      </c>
      <c r="V116" s="322">
        <v>95</v>
      </c>
      <c r="W116" s="279">
        <v>434</v>
      </c>
      <c r="X116" s="280" t="s">
        <v>361</v>
      </c>
      <c r="Y116" s="281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430">
        <v>36</v>
      </c>
      <c r="C117" s="524" t="s">
        <v>5616</v>
      </c>
      <c r="D117" s="525">
        <v>32</v>
      </c>
      <c r="E117" s="598">
        <v>49</v>
      </c>
      <c r="F117" s="565" t="s">
        <v>4857</v>
      </c>
      <c r="G117" s="566">
        <v>51</v>
      </c>
      <c r="H117" s="430">
        <v>59</v>
      </c>
      <c r="I117" s="524" t="s">
        <v>4115</v>
      </c>
      <c r="J117" s="525">
        <v>66</v>
      </c>
      <c r="K117" s="272">
        <v>44</v>
      </c>
      <c r="L117" s="273" t="s">
        <v>3332</v>
      </c>
      <c r="M117" s="273">
        <v>60</v>
      </c>
      <c r="N117" s="145">
        <v>42</v>
      </c>
      <c r="O117" s="146" t="s">
        <v>2584</v>
      </c>
      <c r="P117" s="147">
        <v>55</v>
      </c>
      <c r="Q117" s="135">
        <v>47</v>
      </c>
      <c r="R117" s="286" t="s">
        <v>1840</v>
      </c>
      <c r="S117" s="136">
        <v>104</v>
      </c>
      <c r="T117" s="314">
        <v>46</v>
      </c>
      <c r="U117" s="315" t="s">
        <v>1088</v>
      </c>
      <c r="V117" s="316">
        <v>89</v>
      </c>
      <c r="W117" s="272">
        <v>38</v>
      </c>
      <c r="X117" s="273" t="s">
        <v>347</v>
      </c>
      <c r="Y117" s="273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523">
        <v>63</v>
      </c>
      <c r="C118" s="524" t="s">
        <v>5617</v>
      </c>
      <c r="D118" s="525">
        <v>33</v>
      </c>
      <c r="E118" s="565">
        <v>70</v>
      </c>
      <c r="F118" s="565" t="s">
        <v>4858</v>
      </c>
      <c r="G118" s="566">
        <v>33</v>
      </c>
      <c r="H118" s="523">
        <v>69</v>
      </c>
      <c r="I118" s="524" t="s">
        <v>4116</v>
      </c>
      <c r="J118" s="525">
        <v>49</v>
      </c>
      <c r="K118" s="272">
        <v>76</v>
      </c>
      <c r="L118" s="273" t="s">
        <v>3333</v>
      </c>
      <c r="M118" s="273">
        <v>42</v>
      </c>
      <c r="N118" s="145">
        <v>89</v>
      </c>
      <c r="O118" s="146" t="s">
        <v>2585</v>
      </c>
      <c r="P118" s="147">
        <v>58</v>
      </c>
      <c r="Q118" s="135">
        <v>65</v>
      </c>
      <c r="R118" s="286" t="s">
        <v>1841</v>
      </c>
      <c r="S118" s="136">
        <v>80</v>
      </c>
      <c r="T118" s="314">
        <v>62</v>
      </c>
      <c r="U118" s="315" t="s">
        <v>1089</v>
      </c>
      <c r="V118" s="316">
        <v>100</v>
      </c>
      <c r="W118" s="272">
        <v>60</v>
      </c>
      <c r="X118" s="273" t="s">
        <v>348</v>
      </c>
      <c r="Y118" s="273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523">
        <v>10</v>
      </c>
      <c r="C119" s="524" t="s">
        <v>5618</v>
      </c>
      <c r="D119" s="525">
        <v>40</v>
      </c>
      <c r="E119" s="565">
        <v>9</v>
      </c>
      <c r="F119" s="565" t="s">
        <v>3654</v>
      </c>
      <c r="G119" s="566">
        <v>49</v>
      </c>
      <c r="H119" s="523">
        <v>8</v>
      </c>
      <c r="I119" s="524" t="s">
        <v>4117</v>
      </c>
      <c r="J119" s="525">
        <v>70</v>
      </c>
      <c r="K119" s="272">
        <v>6</v>
      </c>
      <c r="L119" s="273" t="s">
        <v>3334</v>
      </c>
      <c r="M119" s="273">
        <v>73</v>
      </c>
      <c r="N119" s="145">
        <v>8</v>
      </c>
      <c r="O119" s="146" t="s">
        <v>2586</v>
      </c>
      <c r="P119" s="147">
        <v>56</v>
      </c>
      <c r="Q119" s="135">
        <v>9</v>
      </c>
      <c r="R119" s="286" t="s">
        <v>1842</v>
      </c>
      <c r="S119" s="136">
        <v>74</v>
      </c>
      <c r="T119" s="314">
        <v>7</v>
      </c>
      <c r="U119" s="315" t="s">
        <v>1090</v>
      </c>
      <c r="V119" s="316">
        <v>119</v>
      </c>
      <c r="W119" s="272">
        <v>9</v>
      </c>
      <c r="X119" s="273" t="s">
        <v>349</v>
      </c>
      <c r="Y119" s="273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523">
        <v>0</v>
      </c>
      <c r="C120" s="524" t="s">
        <v>270</v>
      </c>
      <c r="D120" s="525">
        <v>0</v>
      </c>
      <c r="E120" s="565">
        <v>3</v>
      </c>
      <c r="F120" s="565" t="s">
        <v>4859</v>
      </c>
      <c r="G120" s="566">
        <v>49</v>
      </c>
      <c r="H120" s="523">
        <v>1</v>
      </c>
      <c r="I120" s="524" t="s">
        <v>3584</v>
      </c>
      <c r="J120" s="525">
        <v>2</v>
      </c>
      <c r="K120" s="272">
        <v>1</v>
      </c>
      <c r="L120" s="273" t="s">
        <v>3111</v>
      </c>
      <c r="M120" s="273">
        <v>73</v>
      </c>
      <c r="N120" s="145">
        <v>1</v>
      </c>
      <c r="O120" s="146" t="s">
        <v>2587</v>
      </c>
      <c r="P120" s="147">
        <v>4</v>
      </c>
      <c r="Q120" s="135">
        <v>3</v>
      </c>
      <c r="R120" s="286" t="s">
        <v>1843</v>
      </c>
      <c r="S120" s="136">
        <v>416</v>
      </c>
      <c r="T120" s="314">
        <v>3</v>
      </c>
      <c r="U120" s="315" t="s">
        <v>1091</v>
      </c>
      <c r="V120" s="316">
        <v>96</v>
      </c>
      <c r="W120" s="272">
        <v>0</v>
      </c>
      <c r="X120" s="273" t="s">
        <v>270</v>
      </c>
      <c r="Y120" s="273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523">
        <v>103</v>
      </c>
      <c r="C121" s="524" t="s">
        <v>5619</v>
      </c>
      <c r="D121" s="525">
        <v>77</v>
      </c>
      <c r="E121" s="565">
        <v>108</v>
      </c>
      <c r="F121" s="565" t="s">
        <v>4860</v>
      </c>
      <c r="G121" s="566">
        <v>36</v>
      </c>
      <c r="H121" s="523">
        <v>79</v>
      </c>
      <c r="I121" s="524" t="s">
        <v>4118</v>
      </c>
      <c r="J121" s="525">
        <v>58</v>
      </c>
      <c r="K121" s="272">
        <v>89</v>
      </c>
      <c r="L121" s="273" t="s">
        <v>3335</v>
      </c>
      <c r="M121" s="273">
        <v>50</v>
      </c>
      <c r="N121" s="145">
        <v>85</v>
      </c>
      <c r="O121" s="146" t="s">
        <v>2588</v>
      </c>
      <c r="P121" s="147">
        <v>51</v>
      </c>
      <c r="Q121" s="135">
        <v>97</v>
      </c>
      <c r="R121" s="286" t="s">
        <v>1844</v>
      </c>
      <c r="S121" s="136">
        <v>83</v>
      </c>
      <c r="T121" s="314">
        <v>80</v>
      </c>
      <c r="U121" s="315" t="s">
        <v>1092</v>
      </c>
      <c r="V121" s="316">
        <v>88</v>
      </c>
      <c r="W121" s="272">
        <v>67</v>
      </c>
      <c r="X121" s="273" t="s">
        <v>350</v>
      </c>
      <c r="Y121" s="273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523">
        <v>0</v>
      </c>
      <c r="C122" s="524" t="s">
        <v>270</v>
      </c>
      <c r="D122" s="525">
        <v>0</v>
      </c>
      <c r="E122" s="565">
        <v>1</v>
      </c>
      <c r="F122" s="565" t="s">
        <v>4861</v>
      </c>
      <c r="G122" s="566">
        <v>1</v>
      </c>
      <c r="H122" s="523">
        <v>0</v>
      </c>
      <c r="I122" s="524" t="s">
        <v>270</v>
      </c>
      <c r="J122" s="525">
        <v>0</v>
      </c>
      <c r="K122" s="272">
        <v>0</v>
      </c>
      <c r="L122" s="273" t="s">
        <v>270</v>
      </c>
      <c r="M122" s="273">
        <v>0</v>
      </c>
      <c r="N122" s="145">
        <v>1</v>
      </c>
      <c r="O122" s="146" t="s">
        <v>2589</v>
      </c>
      <c r="P122" s="147">
        <v>20</v>
      </c>
      <c r="Q122" s="135">
        <v>0</v>
      </c>
      <c r="R122" s="286" t="s">
        <v>270</v>
      </c>
      <c r="S122" s="136">
        <v>0</v>
      </c>
      <c r="T122" s="314">
        <v>0</v>
      </c>
      <c r="U122" s="315" t="s">
        <v>270</v>
      </c>
      <c r="V122" s="316">
        <v>0</v>
      </c>
      <c r="W122" s="272">
        <v>4</v>
      </c>
      <c r="X122" s="273" t="s">
        <v>351</v>
      </c>
      <c r="Y122" s="273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523">
        <v>15</v>
      </c>
      <c r="C123" s="524" t="s">
        <v>5620</v>
      </c>
      <c r="D123" s="525">
        <v>24</v>
      </c>
      <c r="E123" s="565">
        <v>10</v>
      </c>
      <c r="F123" s="565" t="s">
        <v>4862</v>
      </c>
      <c r="G123" s="566">
        <v>55</v>
      </c>
      <c r="H123" s="523">
        <v>15</v>
      </c>
      <c r="I123" s="524" t="s">
        <v>4119</v>
      </c>
      <c r="J123" s="525">
        <v>46</v>
      </c>
      <c r="K123" s="272">
        <v>9</v>
      </c>
      <c r="L123" s="273" t="s">
        <v>3336</v>
      </c>
      <c r="M123" s="273">
        <v>87</v>
      </c>
      <c r="N123" s="145">
        <v>11</v>
      </c>
      <c r="O123" s="146" t="s">
        <v>2590</v>
      </c>
      <c r="P123" s="147">
        <v>139</v>
      </c>
      <c r="Q123" s="135">
        <v>10</v>
      </c>
      <c r="R123" s="286" t="s">
        <v>1845</v>
      </c>
      <c r="S123" s="136">
        <v>52</v>
      </c>
      <c r="T123" s="314">
        <v>13</v>
      </c>
      <c r="U123" s="315" t="s">
        <v>1093</v>
      </c>
      <c r="V123" s="316">
        <v>67</v>
      </c>
      <c r="W123" s="272">
        <v>11</v>
      </c>
      <c r="X123" s="273" t="s">
        <v>352</v>
      </c>
      <c r="Y123" s="273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523">
        <v>287</v>
      </c>
      <c r="C124" s="524" t="s">
        <v>5621</v>
      </c>
      <c r="D124" s="525">
        <v>39</v>
      </c>
      <c r="E124" s="565">
        <v>267</v>
      </c>
      <c r="F124" s="565" t="s">
        <v>4863</v>
      </c>
      <c r="G124" s="566">
        <v>41</v>
      </c>
      <c r="H124" s="523">
        <v>194</v>
      </c>
      <c r="I124" s="524" t="s">
        <v>4120</v>
      </c>
      <c r="J124" s="525">
        <v>53</v>
      </c>
      <c r="K124" s="272">
        <v>194</v>
      </c>
      <c r="L124" s="273" t="s">
        <v>3337</v>
      </c>
      <c r="M124" s="273">
        <v>48</v>
      </c>
      <c r="N124" s="145">
        <v>207</v>
      </c>
      <c r="O124" s="146" t="s">
        <v>2591</v>
      </c>
      <c r="P124" s="147">
        <v>63</v>
      </c>
      <c r="Q124" s="135">
        <v>192</v>
      </c>
      <c r="R124" s="286" t="s">
        <v>1846</v>
      </c>
      <c r="S124" s="136">
        <v>79</v>
      </c>
      <c r="T124" s="314">
        <v>194</v>
      </c>
      <c r="U124" s="315" t="s">
        <v>1094</v>
      </c>
      <c r="V124" s="316">
        <v>96</v>
      </c>
      <c r="W124" s="272">
        <v>156</v>
      </c>
      <c r="X124" s="273" t="s">
        <v>353</v>
      </c>
      <c r="Y124" s="273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523">
        <v>7</v>
      </c>
      <c r="C125" s="524" t="s">
        <v>5622</v>
      </c>
      <c r="D125" s="525">
        <v>25</v>
      </c>
      <c r="E125" s="565">
        <v>6</v>
      </c>
      <c r="F125" s="565" t="s">
        <v>4864</v>
      </c>
      <c r="G125" s="566">
        <v>23</v>
      </c>
      <c r="H125" s="523">
        <v>5</v>
      </c>
      <c r="I125" s="524" t="s">
        <v>4121</v>
      </c>
      <c r="J125" s="525">
        <v>82</v>
      </c>
      <c r="K125" s="272">
        <v>6</v>
      </c>
      <c r="L125" s="273" t="s">
        <v>3338</v>
      </c>
      <c r="M125" s="273">
        <v>37</v>
      </c>
      <c r="N125" s="145">
        <v>8</v>
      </c>
      <c r="O125" s="146" t="s">
        <v>2592</v>
      </c>
      <c r="P125" s="147">
        <v>119</v>
      </c>
      <c r="Q125" s="135">
        <v>5</v>
      </c>
      <c r="R125" s="286" t="s">
        <v>1847</v>
      </c>
      <c r="S125" s="136">
        <v>105</v>
      </c>
      <c r="T125" s="314">
        <v>1</v>
      </c>
      <c r="U125" s="315" t="s">
        <v>490</v>
      </c>
      <c r="V125" s="316">
        <v>74</v>
      </c>
      <c r="W125" s="272">
        <v>10</v>
      </c>
      <c r="X125" s="273" t="s">
        <v>354</v>
      </c>
      <c r="Y125" s="273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523">
        <v>8</v>
      </c>
      <c r="C126" s="524" t="s">
        <v>5623</v>
      </c>
      <c r="D126" s="525">
        <v>53</v>
      </c>
      <c r="E126" s="565">
        <v>5</v>
      </c>
      <c r="F126" s="565" t="s">
        <v>4865</v>
      </c>
      <c r="G126" s="566">
        <v>21</v>
      </c>
      <c r="H126" s="523">
        <v>11</v>
      </c>
      <c r="I126" s="524" t="s">
        <v>4122</v>
      </c>
      <c r="J126" s="525">
        <v>87</v>
      </c>
      <c r="K126" s="272">
        <v>9</v>
      </c>
      <c r="L126" s="273" t="s">
        <v>3339</v>
      </c>
      <c r="M126" s="273">
        <v>128</v>
      </c>
      <c r="N126" s="145">
        <v>10</v>
      </c>
      <c r="O126" s="146" t="s">
        <v>2593</v>
      </c>
      <c r="P126" s="147">
        <v>60</v>
      </c>
      <c r="Q126" s="135">
        <v>7</v>
      </c>
      <c r="R126" s="286" t="s">
        <v>1848</v>
      </c>
      <c r="S126" s="136">
        <v>108</v>
      </c>
      <c r="T126" s="314">
        <v>9</v>
      </c>
      <c r="U126" s="315" t="s">
        <v>1095</v>
      </c>
      <c r="V126" s="316">
        <v>116</v>
      </c>
      <c r="W126" s="272">
        <v>5</v>
      </c>
      <c r="X126" s="273" t="s">
        <v>355</v>
      </c>
      <c r="Y126" s="273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523">
        <v>21</v>
      </c>
      <c r="C127" s="524" t="s">
        <v>5624</v>
      </c>
      <c r="D127" s="525">
        <v>30</v>
      </c>
      <c r="E127" s="565">
        <v>18</v>
      </c>
      <c r="F127" s="565" t="s">
        <v>4866</v>
      </c>
      <c r="G127" s="566">
        <v>24</v>
      </c>
      <c r="H127" s="523">
        <v>17</v>
      </c>
      <c r="I127" s="524" t="s">
        <v>4123</v>
      </c>
      <c r="J127" s="525">
        <v>82</v>
      </c>
      <c r="K127" s="272">
        <v>16</v>
      </c>
      <c r="L127" s="273" t="s">
        <v>3340</v>
      </c>
      <c r="M127" s="273">
        <v>67</v>
      </c>
      <c r="N127" s="145">
        <v>21</v>
      </c>
      <c r="O127" s="146" t="s">
        <v>2594</v>
      </c>
      <c r="P127" s="147">
        <v>43</v>
      </c>
      <c r="Q127" s="135">
        <v>20</v>
      </c>
      <c r="R127" s="286" t="s">
        <v>1849</v>
      </c>
      <c r="S127" s="136">
        <v>66</v>
      </c>
      <c r="T127" s="314">
        <v>14</v>
      </c>
      <c r="U127" s="315" t="s">
        <v>1096</v>
      </c>
      <c r="V127" s="316">
        <v>121</v>
      </c>
      <c r="W127" s="272">
        <v>13</v>
      </c>
      <c r="X127" s="273" t="s">
        <v>356</v>
      </c>
      <c r="Y127" s="273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523">
        <v>14</v>
      </c>
      <c r="C128" s="524" t="s">
        <v>5625</v>
      </c>
      <c r="D128" s="525">
        <v>59</v>
      </c>
      <c r="E128" s="565">
        <v>14</v>
      </c>
      <c r="F128" s="565" t="s">
        <v>4867</v>
      </c>
      <c r="G128" s="566">
        <v>51</v>
      </c>
      <c r="H128" s="523">
        <v>12</v>
      </c>
      <c r="I128" s="524" t="s">
        <v>4124</v>
      </c>
      <c r="J128" s="525">
        <v>36</v>
      </c>
      <c r="K128" s="272">
        <v>7</v>
      </c>
      <c r="L128" s="273" t="s">
        <v>3341</v>
      </c>
      <c r="M128" s="273">
        <v>39</v>
      </c>
      <c r="N128" s="145">
        <v>6</v>
      </c>
      <c r="O128" s="146" t="s">
        <v>2595</v>
      </c>
      <c r="P128" s="147">
        <v>46</v>
      </c>
      <c r="Q128" s="135">
        <v>5</v>
      </c>
      <c r="R128" s="286" t="s">
        <v>1850</v>
      </c>
      <c r="S128" s="136">
        <v>102</v>
      </c>
      <c r="T128" s="314">
        <v>5</v>
      </c>
      <c r="U128" s="315" t="s">
        <v>1097</v>
      </c>
      <c r="V128" s="316">
        <v>109</v>
      </c>
      <c r="W128" s="272">
        <v>13</v>
      </c>
      <c r="X128" s="273" t="s">
        <v>357</v>
      </c>
      <c r="Y128" s="273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523">
        <v>26</v>
      </c>
      <c r="C129" s="524" t="s">
        <v>5626</v>
      </c>
      <c r="D129" s="525">
        <v>50</v>
      </c>
      <c r="E129" s="565">
        <v>33</v>
      </c>
      <c r="F129" s="565" t="s">
        <v>4868</v>
      </c>
      <c r="G129" s="566">
        <v>35</v>
      </c>
      <c r="H129" s="523">
        <v>32</v>
      </c>
      <c r="I129" s="524" t="s">
        <v>4125</v>
      </c>
      <c r="J129" s="525">
        <v>65</v>
      </c>
      <c r="K129" s="272">
        <v>24</v>
      </c>
      <c r="L129" s="273" t="s">
        <v>3342</v>
      </c>
      <c r="M129" s="273">
        <v>58</v>
      </c>
      <c r="N129" s="145">
        <v>30</v>
      </c>
      <c r="O129" s="146" t="s">
        <v>2596</v>
      </c>
      <c r="P129" s="147">
        <v>72</v>
      </c>
      <c r="Q129" s="135">
        <v>28</v>
      </c>
      <c r="R129" s="286" t="s">
        <v>1851</v>
      </c>
      <c r="S129" s="136">
        <v>98</v>
      </c>
      <c r="T129" s="314">
        <v>31</v>
      </c>
      <c r="U129" s="315" t="s">
        <v>1098</v>
      </c>
      <c r="V129" s="316">
        <v>86</v>
      </c>
      <c r="W129" s="272">
        <v>30</v>
      </c>
      <c r="X129" s="273" t="s">
        <v>358</v>
      </c>
      <c r="Y129" s="273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523">
        <v>7</v>
      </c>
      <c r="C130" s="524" t="s">
        <v>5627</v>
      </c>
      <c r="D130" s="525">
        <v>36</v>
      </c>
      <c r="E130" s="565">
        <v>7</v>
      </c>
      <c r="F130" s="565" t="s">
        <v>4869</v>
      </c>
      <c r="G130" s="566">
        <v>50</v>
      </c>
      <c r="H130" s="523">
        <v>5</v>
      </c>
      <c r="I130" s="524" t="s">
        <v>4126</v>
      </c>
      <c r="J130" s="525">
        <v>62</v>
      </c>
      <c r="K130" s="272">
        <v>8</v>
      </c>
      <c r="L130" s="273" t="s">
        <v>3343</v>
      </c>
      <c r="M130" s="273">
        <v>34</v>
      </c>
      <c r="N130" s="145">
        <v>7</v>
      </c>
      <c r="O130" s="146" t="s">
        <v>2597</v>
      </c>
      <c r="P130" s="147">
        <v>108</v>
      </c>
      <c r="Q130" s="135">
        <v>10</v>
      </c>
      <c r="R130" s="286" t="s">
        <v>1159</v>
      </c>
      <c r="S130" s="136">
        <v>41</v>
      </c>
      <c r="T130" s="314">
        <v>5</v>
      </c>
      <c r="U130" s="315" t="s">
        <v>1099</v>
      </c>
      <c r="V130" s="316">
        <v>111</v>
      </c>
      <c r="W130" s="272">
        <v>13</v>
      </c>
      <c r="X130" s="273" t="s">
        <v>359</v>
      </c>
      <c r="Y130" s="273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523">
        <v>5</v>
      </c>
      <c r="C131" s="524" t="s">
        <v>5628</v>
      </c>
      <c r="D131" s="525">
        <v>46</v>
      </c>
      <c r="E131" s="565">
        <v>1</v>
      </c>
      <c r="F131" s="565" t="s">
        <v>2589</v>
      </c>
      <c r="G131" s="566">
        <v>3</v>
      </c>
      <c r="H131" s="523">
        <v>5</v>
      </c>
      <c r="I131" s="524" t="s">
        <v>4127</v>
      </c>
      <c r="J131" s="525">
        <v>72</v>
      </c>
      <c r="K131" s="272">
        <v>6</v>
      </c>
      <c r="L131" s="273" t="s">
        <v>3344</v>
      </c>
      <c r="M131" s="273">
        <v>56</v>
      </c>
      <c r="N131" s="145">
        <v>4</v>
      </c>
      <c r="O131" s="146" t="s">
        <v>2598</v>
      </c>
      <c r="P131" s="147">
        <v>106</v>
      </c>
      <c r="Q131" s="131">
        <v>4</v>
      </c>
      <c r="R131" s="305" t="s">
        <v>1852</v>
      </c>
      <c r="S131" s="132">
        <v>92</v>
      </c>
      <c r="T131" s="317">
        <v>2</v>
      </c>
      <c r="U131" s="318" t="s">
        <v>1100</v>
      </c>
      <c r="V131" s="319">
        <v>58</v>
      </c>
      <c r="W131" s="275">
        <v>5</v>
      </c>
      <c r="X131" s="276" t="s">
        <v>360</v>
      </c>
      <c r="Y131" s="276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382"/>
      <c r="C132" s="532"/>
      <c r="D132" s="384"/>
      <c r="E132" s="582"/>
      <c r="F132" s="582"/>
      <c r="G132" s="583"/>
      <c r="H132" s="538"/>
      <c r="I132" s="538"/>
      <c r="J132" s="539"/>
      <c r="K132" s="208"/>
      <c r="L132" s="489"/>
      <c r="M132" s="490"/>
      <c r="N132" s="196"/>
      <c r="O132" s="196"/>
      <c r="P132" s="342"/>
      <c r="Q132" s="135"/>
      <c r="S132" s="136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9"/>
      <c r="AV132" s="17"/>
      <c r="AW132" s="130"/>
      <c r="AX132" s="148"/>
      <c r="AY132" s="149"/>
      <c r="AZ132" s="150"/>
      <c r="BA132" s="129"/>
      <c r="BB132" s="17"/>
      <c r="BC132" s="130"/>
      <c r="BD132" s="148"/>
      <c r="BE132" s="149"/>
      <c r="BF132" s="150"/>
      <c r="BG132" s="129"/>
      <c r="BH132" s="17"/>
      <c r="BI132" s="130"/>
      <c r="BJ132" s="81"/>
      <c r="BK132" s="82"/>
      <c r="BL132" s="83"/>
    </row>
    <row r="133" spans="1:64" s="36" customFormat="1" x14ac:dyDescent="0.2">
      <c r="A133" s="19">
        <f ca="1">TODAY()</f>
        <v>44755</v>
      </c>
      <c r="B133" s="344">
        <v>2022</v>
      </c>
      <c r="C133" s="345"/>
      <c r="D133" s="346"/>
      <c r="E133" s="554">
        <v>2021</v>
      </c>
      <c r="F133" s="554"/>
      <c r="G133" s="555"/>
      <c r="H133" s="500">
        <v>2020</v>
      </c>
      <c r="I133" s="500"/>
      <c r="J133" s="348"/>
      <c r="K133" s="457">
        <v>2019</v>
      </c>
      <c r="L133" s="4"/>
      <c r="M133" s="458"/>
      <c r="N133" s="347">
        <v>2018</v>
      </c>
      <c r="O133" s="347"/>
      <c r="P133" s="348"/>
      <c r="Q133" s="457">
        <v>2017</v>
      </c>
      <c r="R133" s="297"/>
      <c r="S133" s="458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123">
        <v>2008</v>
      </c>
      <c r="AS133" s="124"/>
      <c r="AT133" s="125"/>
      <c r="AU133" s="67">
        <v>2007</v>
      </c>
      <c r="AV133" s="3"/>
      <c r="AW133" s="68"/>
      <c r="AX133" s="123">
        <v>2006</v>
      </c>
      <c r="AY133" s="124"/>
      <c r="AZ133" s="125"/>
      <c r="BA133" s="105">
        <v>2005</v>
      </c>
      <c r="BB133" s="10"/>
      <c r="BC133" s="106"/>
      <c r="BD133" s="123">
        <v>2004</v>
      </c>
      <c r="BE133" s="124"/>
      <c r="BF133" s="125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77" t="s">
        <v>262</v>
      </c>
      <c r="C134" s="500" t="s">
        <v>263</v>
      </c>
      <c r="D134" s="348" t="s">
        <v>264</v>
      </c>
      <c r="E134" s="554" t="s">
        <v>262</v>
      </c>
      <c r="F134" s="554" t="s">
        <v>263</v>
      </c>
      <c r="G134" s="555" t="s">
        <v>264</v>
      </c>
      <c r="H134" s="500" t="s">
        <v>262</v>
      </c>
      <c r="I134" s="500" t="s">
        <v>263</v>
      </c>
      <c r="J134" s="348" t="s">
        <v>264</v>
      </c>
      <c r="K134" s="457" t="s">
        <v>262</v>
      </c>
      <c r="L134" s="4" t="s">
        <v>263</v>
      </c>
      <c r="M134" s="458" t="s">
        <v>264</v>
      </c>
      <c r="N134" s="347" t="s">
        <v>262</v>
      </c>
      <c r="O134" s="347" t="s">
        <v>263</v>
      </c>
      <c r="P134" s="348" t="s">
        <v>264</v>
      </c>
      <c r="Q134" s="457" t="s">
        <v>262</v>
      </c>
      <c r="R134" s="297" t="s">
        <v>263</v>
      </c>
      <c r="S134" s="458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436">
        <v>257</v>
      </c>
      <c r="C135" s="546" t="s">
        <v>5649</v>
      </c>
      <c r="D135" s="547">
        <v>25</v>
      </c>
      <c r="E135" s="599">
        <v>296</v>
      </c>
      <c r="F135" s="580" t="s">
        <v>4899</v>
      </c>
      <c r="G135" s="581">
        <v>35</v>
      </c>
      <c r="H135" s="437">
        <v>282</v>
      </c>
      <c r="I135" s="546" t="s">
        <v>4149</v>
      </c>
      <c r="J135" s="547">
        <v>70</v>
      </c>
      <c r="K135" s="279">
        <v>247</v>
      </c>
      <c r="L135" s="280" t="s">
        <v>3364</v>
      </c>
      <c r="M135" s="281">
        <v>61</v>
      </c>
      <c r="N135" s="225">
        <v>253</v>
      </c>
      <c r="O135" s="225" t="s">
        <v>2622</v>
      </c>
      <c r="P135" s="226">
        <v>72</v>
      </c>
      <c r="Q135" s="255">
        <v>247</v>
      </c>
      <c r="R135" s="308" t="s">
        <v>1874</v>
      </c>
      <c r="S135" s="256">
        <v>89</v>
      </c>
      <c r="T135" s="320">
        <v>218</v>
      </c>
      <c r="U135" s="321" t="s">
        <v>1120</v>
      </c>
      <c r="V135" s="322">
        <v>80</v>
      </c>
      <c r="W135" s="279">
        <v>224</v>
      </c>
      <c r="X135" s="280" t="s">
        <v>383</v>
      </c>
      <c r="Y135" s="281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52"/>
      <c r="BK135" s="152"/>
      <c r="BL135" s="153"/>
    </row>
    <row r="136" spans="1:64" x14ac:dyDescent="0.2">
      <c r="A136" s="20" t="s">
        <v>166</v>
      </c>
      <c r="B136" s="430">
        <v>0</v>
      </c>
      <c r="C136" s="524" t="s">
        <v>270</v>
      </c>
      <c r="D136" s="525">
        <v>0</v>
      </c>
      <c r="E136" s="598">
        <v>3</v>
      </c>
      <c r="F136" s="565" t="s">
        <v>4880</v>
      </c>
      <c r="G136" s="566">
        <v>25</v>
      </c>
      <c r="H136" s="430">
        <v>1</v>
      </c>
      <c r="I136" s="524" t="s">
        <v>4129</v>
      </c>
      <c r="J136" s="525">
        <v>70</v>
      </c>
      <c r="K136" s="272">
        <v>1</v>
      </c>
      <c r="L136" s="273" t="s">
        <v>3346</v>
      </c>
      <c r="M136" s="273">
        <v>111</v>
      </c>
      <c r="N136" s="145">
        <v>1</v>
      </c>
      <c r="O136" s="146" t="s">
        <v>2600</v>
      </c>
      <c r="P136" s="147">
        <v>461</v>
      </c>
      <c r="Q136" s="135">
        <v>1</v>
      </c>
      <c r="R136" s="286" t="s">
        <v>1854</v>
      </c>
      <c r="S136" s="136">
        <v>143</v>
      </c>
      <c r="T136" s="314">
        <v>0</v>
      </c>
      <c r="U136" s="315" t="s">
        <v>270</v>
      </c>
      <c r="V136" s="316">
        <v>0</v>
      </c>
      <c r="W136" s="272">
        <v>1</v>
      </c>
      <c r="X136" s="273" t="s">
        <v>362</v>
      </c>
      <c r="Y136" s="273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523">
        <v>1</v>
      </c>
      <c r="C137" s="524" t="s">
        <v>4073</v>
      </c>
      <c r="D137" s="525">
        <v>4</v>
      </c>
      <c r="E137" s="565">
        <v>0</v>
      </c>
      <c r="F137" s="565" t="s">
        <v>270</v>
      </c>
      <c r="G137" s="566">
        <v>0</v>
      </c>
      <c r="H137" s="523">
        <v>2</v>
      </c>
      <c r="I137" s="524" t="s">
        <v>4130</v>
      </c>
      <c r="J137" s="525">
        <v>41</v>
      </c>
      <c r="K137" s="272">
        <v>0</v>
      </c>
      <c r="L137" s="273" t="s">
        <v>270</v>
      </c>
      <c r="M137" s="273">
        <v>0</v>
      </c>
      <c r="N137" s="145">
        <v>2</v>
      </c>
      <c r="O137" s="146" t="s">
        <v>2601</v>
      </c>
      <c r="P137" s="147">
        <v>81</v>
      </c>
      <c r="Q137" s="135">
        <v>3</v>
      </c>
      <c r="R137" s="286" t="s">
        <v>1855</v>
      </c>
      <c r="S137" s="136">
        <v>90</v>
      </c>
      <c r="T137" s="314">
        <v>2</v>
      </c>
      <c r="U137" s="315" t="s">
        <v>1102</v>
      </c>
      <c r="V137" s="316">
        <v>147</v>
      </c>
      <c r="W137" s="272">
        <v>1</v>
      </c>
      <c r="X137" s="273" t="s">
        <v>363</v>
      </c>
      <c r="Y137" s="273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523">
        <v>8</v>
      </c>
      <c r="C138" s="524" t="s">
        <v>5630</v>
      </c>
      <c r="D138" s="525">
        <v>7</v>
      </c>
      <c r="E138" s="565">
        <v>8</v>
      </c>
      <c r="F138" s="565" t="s">
        <v>4881</v>
      </c>
      <c r="G138" s="566">
        <v>60</v>
      </c>
      <c r="H138" s="523">
        <v>7</v>
      </c>
      <c r="I138" s="524" t="s">
        <v>4131</v>
      </c>
      <c r="J138" s="525">
        <v>60</v>
      </c>
      <c r="K138" s="272">
        <v>9</v>
      </c>
      <c r="L138" s="273" t="s">
        <v>3347</v>
      </c>
      <c r="M138" s="273">
        <v>57</v>
      </c>
      <c r="N138" s="145">
        <v>4</v>
      </c>
      <c r="O138" s="146" t="s">
        <v>2602</v>
      </c>
      <c r="P138" s="147">
        <v>118</v>
      </c>
      <c r="Q138" s="135">
        <v>2</v>
      </c>
      <c r="R138" s="286" t="s">
        <v>1856</v>
      </c>
      <c r="S138" s="136">
        <v>149</v>
      </c>
      <c r="T138" s="314">
        <v>5</v>
      </c>
      <c r="U138" s="315" t="s">
        <v>1103</v>
      </c>
      <c r="V138" s="316">
        <v>131</v>
      </c>
      <c r="W138" s="272">
        <v>5</v>
      </c>
      <c r="X138" s="273" t="s">
        <v>364</v>
      </c>
      <c r="Y138" s="273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523">
        <v>3</v>
      </c>
      <c r="C139" s="524" t="s">
        <v>5631</v>
      </c>
      <c r="D139" s="525">
        <v>54</v>
      </c>
      <c r="E139" s="565">
        <v>0</v>
      </c>
      <c r="F139" s="565" t="s">
        <v>270</v>
      </c>
      <c r="G139" s="566">
        <v>0</v>
      </c>
      <c r="H139" s="523">
        <v>4</v>
      </c>
      <c r="I139" s="524" t="s">
        <v>4132</v>
      </c>
      <c r="J139" s="525">
        <v>243</v>
      </c>
      <c r="K139" s="272">
        <v>3</v>
      </c>
      <c r="L139" s="273" t="s">
        <v>3348</v>
      </c>
      <c r="M139" s="273">
        <v>7</v>
      </c>
      <c r="N139" s="145">
        <v>3</v>
      </c>
      <c r="O139" s="146" t="s">
        <v>2603</v>
      </c>
      <c r="P139" s="147">
        <v>84</v>
      </c>
      <c r="Q139" s="135">
        <v>6</v>
      </c>
      <c r="R139" s="286" t="s">
        <v>1857</v>
      </c>
      <c r="S139" s="136">
        <v>134</v>
      </c>
      <c r="T139" s="314">
        <v>4</v>
      </c>
      <c r="U139" s="315" t="s">
        <v>1104</v>
      </c>
      <c r="V139" s="316">
        <v>104</v>
      </c>
      <c r="W139" s="272">
        <v>6</v>
      </c>
      <c r="X139" s="273" t="s">
        <v>365</v>
      </c>
      <c r="Y139" s="273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523">
        <v>3</v>
      </c>
      <c r="C140" s="524" t="s">
        <v>5632</v>
      </c>
      <c r="D140" s="525">
        <v>19</v>
      </c>
      <c r="E140" s="565">
        <v>2</v>
      </c>
      <c r="F140" s="565" t="s">
        <v>4882</v>
      </c>
      <c r="G140" s="566">
        <v>58</v>
      </c>
      <c r="H140" s="523">
        <v>0</v>
      </c>
      <c r="I140" s="524" t="s">
        <v>270</v>
      </c>
      <c r="J140" s="525">
        <v>0</v>
      </c>
      <c r="K140" s="272">
        <v>1</v>
      </c>
      <c r="L140" s="273" t="s">
        <v>3349</v>
      </c>
      <c r="M140" s="273">
        <v>3</v>
      </c>
      <c r="N140" s="145">
        <v>1</v>
      </c>
      <c r="O140" s="146" t="s">
        <v>2604</v>
      </c>
      <c r="P140" s="147">
        <v>91</v>
      </c>
      <c r="Q140" s="135">
        <v>3</v>
      </c>
      <c r="R140" s="286" t="s">
        <v>1843</v>
      </c>
      <c r="S140" s="136">
        <v>77</v>
      </c>
      <c r="T140" s="314">
        <v>1</v>
      </c>
      <c r="U140" s="315" t="s">
        <v>1105</v>
      </c>
      <c r="V140" s="316">
        <v>38</v>
      </c>
      <c r="W140" s="272">
        <v>2</v>
      </c>
      <c r="X140" s="273" t="s">
        <v>366</v>
      </c>
      <c r="Y140" s="273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523">
        <v>1</v>
      </c>
      <c r="C141" s="524" t="s">
        <v>1359</v>
      </c>
      <c r="D141" s="525">
        <v>4</v>
      </c>
      <c r="E141" s="565">
        <v>4</v>
      </c>
      <c r="F141" s="565" t="s">
        <v>4883</v>
      </c>
      <c r="G141" s="566">
        <v>53</v>
      </c>
      <c r="H141" s="523">
        <v>3</v>
      </c>
      <c r="I141" s="524" t="s">
        <v>4133</v>
      </c>
      <c r="J141" s="525">
        <v>154</v>
      </c>
      <c r="K141" s="272">
        <v>2</v>
      </c>
      <c r="L141" s="273" t="s">
        <v>2669</v>
      </c>
      <c r="M141" s="273">
        <v>83</v>
      </c>
      <c r="N141" s="145">
        <v>0</v>
      </c>
      <c r="O141" s="146" t="s">
        <v>270</v>
      </c>
      <c r="P141" s="147">
        <v>0</v>
      </c>
      <c r="Q141" s="135">
        <v>0</v>
      </c>
      <c r="R141" s="286" t="s">
        <v>270</v>
      </c>
      <c r="S141" s="136">
        <v>0</v>
      </c>
      <c r="T141" s="314">
        <v>1</v>
      </c>
      <c r="U141" s="315" t="s">
        <v>374</v>
      </c>
      <c r="V141" s="316">
        <v>1</v>
      </c>
      <c r="W141" s="272">
        <v>0</v>
      </c>
      <c r="X141" s="273" t="s">
        <v>270</v>
      </c>
      <c r="Y141" s="273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523">
        <v>2</v>
      </c>
      <c r="C142" s="524" t="s">
        <v>2546</v>
      </c>
      <c r="D142" s="525">
        <v>15</v>
      </c>
      <c r="E142" s="565">
        <v>0</v>
      </c>
      <c r="F142" s="565" t="s">
        <v>270</v>
      </c>
      <c r="G142" s="566">
        <v>0</v>
      </c>
      <c r="H142" s="523">
        <v>2</v>
      </c>
      <c r="I142" s="524" t="s">
        <v>4134</v>
      </c>
      <c r="J142" s="525">
        <v>77</v>
      </c>
      <c r="K142" s="272">
        <v>2</v>
      </c>
      <c r="L142" s="273" t="s">
        <v>281</v>
      </c>
      <c r="M142" s="273">
        <v>21</v>
      </c>
      <c r="N142" s="145">
        <v>2</v>
      </c>
      <c r="O142" s="146" t="s">
        <v>2605</v>
      </c>
      <c r="P142" s="147">
        <v>89</v>
      </c>
      <c r="Q142" s="135">
        <v>1</v>
      </c>
      <c r="R142" s="286" t="s">
        <v>1858</v>
      </c>
      <c r="S142" s="136">
        <v>256</v>
      </c>
      <c r="T142" s="314">
        <v>1</v>
      </c>
      <c r="U142" s="315" t="s">
        <v>1106</v>
      </c>
      <c r="V142" s="316">
        <v>31</v>
      </c>
      <c r="W142" s="272">
        <v>1</v>
      </c>
      <c r="X142" s="273" t="s">
        <v>367</v>
      </c>
      <c r="Y142" s="273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523">
        <v>3</v>
      </c>
      <c r="C143" s="524" t="s">
        <v>5633</v>
      </c>
      <c r="D143" s="525">
        <v>27</v>
      </c>
      <c r="E143" s="565">
        <v>5</v>
      </c>
      <c r="F143" s="565" t="s">
        <v>4884</v>
      </c>
      <c r="G143" s="566">
        <v>30</v>
      </c>
      <c r="H143" s="523">
        <v>2</v>
      </c>
      <c r="I143" s="524" t="s">
        <v>4135</v>
      </c>
      <c r="J143" s="525">
        <v>11</v>
      </c>
      <c r="K143" s="272">
        <v>2</v>
      </c>
      <c r="L143" s="273" t="s">
        <v>3350</v>
      </c>
      <c r="M143" s="273">
        <v>157</v>
      </c>
      <c r="N143" s="145">
        <v>7</v>
      </c>
      <c r="O143" s="146" t="s">
        <v>2606</v>
      </c>
      <c r="P143" s="147">
        <v>82</v>
      </c>
      <c r="Q143" s="135">
        <v>8</v>
      </c>
      <c r="R143" s="286" t="s">
        <v>1859</v>
      </c>
      <c r="S143" s="136">
        <v>161</v>
      </c>
      <c r="T143" s="314">
        <v>2</v>
      </c>
      <c r="U143" s="315" t="s">
        <v>1107</v>
      </c>
      <c r="V143" s="316">
        <v>122</v>
      </c>
      <c r="W143" s="272">
        <v>1</v>
      </c>
      <c r="X143" s="273" t="s">
        <v>368</v>
      </c>
      <c r="Y143" s="273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523">
        <v>9</v>
      </c>
      <c r="C144" s="524" t="s">
        <v>5634</v>
      </c>
      <c r="D144" s="525">
        <v>11</v>
      </c>
      <c r="E144" s="565">
        <v>8</v>
      </c>
      <c r="F144" s="565" t="s">
        <v>4885</v>
      </c>
      <c r="G144" s="566">
        <v>24</v>
      </c>
      <c r="H144" s="523">
        <v>9</v>
      </c>
      <c r="I144" s="524" t="s">
        <v>4136</v>
      </c>
      <c r="J144" s="525">
        <v>24</v>
      </c>
      <c r="K144" s="272">
        <v>6</v>
      </c>
      <c r="L144" s="273" t="s">
        <v>3351</v>
      </c>
      <c r="M144" s="273">
        <v>37</v>
      </c>
      <c r="N144" s="145">
        <v>13</v>
      </c>
      <c r="O144" s="146" t="s">
        <v>2607</v>
      </c>
      <c r="P144" s="147">
        <v>83</v>
      </c>
      <c r="Q144" s="135">
        <v>9</v>
      </c>
      <c r="R144" s="286" t="s">
        <v>1860</v>
      </c>
      <c r="S144" s="136">
        <v>67</v>
      </c>
      <c r="T144" s="314">
        <v>6</v>
      </c>
      <c r="U144" s="315" t="s">
        <v>1108</v>
      </c>
      <c r="V144" s="316">
        <v>67</v>
      </c>
      <c r="W144" s="272">
        <v>6</v>
      </c>
      <c r="X144" s="273" t="s">
        <v>369</v>
      </c>
      <c r="Y144" s="273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523">
        <v>9</v>
      </c>
      <c r="C145" s="524" t="s">
        <v>5635</v>
      </c>
      <c r="D145" s="525">
        <v>24</v>
      </c>
      <c r="E145" s="565">
        <v>7</v>
      </c>
      <c r="F145" s="565" t="s">
        <v>4886</v>
      </c>
      <c r="G145" s="566">
        <v>49</v>
      </c>
      <c r="H145" s="523">
        <v>5</v>
      </c>
      <c r="I145" s="524" t="s">
        <v>4137</v>
      </c>
      <c r="J145" s="525">
        <v>58</v>
      </c>
      <c r="K145" s="272">
        <v>12</v>
      </c>
      <c r="L145" s="273" t="s">
        <v>3352</v>
      </c>
      <c r="M145" s="273">
        <v>53</v>
      </c>
      <c r="N145" s="145">
        <v>8</v>
      </c>
      <c r="O145" s="146" t="s">
        <v>2608</v>
      </c>
      <c r="P145" s="147">
        <v>92</v>
      </c>
      <c r="Q145" s="135">
        <v>4</v>
      </c>
      <c r="R145" s="286" t="s">
        <v>1861</v>
      </c>
      <c r="S145" s="136">
        <v>85</v>
      </c>
      <c r="T145" s="314">
        <v>10</v>
      </c>
      <c r="U145" s="315" t="s">
        <v>1109</v>
      </c>
      <c r="V145" s="316">
        <v>48</v>
      </c>
      <c r="W145" s="272">
        <v>7</v>
      </c>
      <c r="X145" s="273" t="s">
        <v>370</v>
      </c>
      <c r="Y145" s="273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523">
        <v>4</v>
      </c>
      <c r="C146" s="524" t="s">
        <v>5636</v>
      </c>
      <c r="D146" s="525">
        <v>17</v>
      </c>
      <c r="E146" s="565">
        <v>2</v>
      </c>
      <c r="F146" s="565" t="s">
        <v>4887</v>
      </c>
      <c r="G146" s="566">
        <v>67</v>
      </c>
      <c r="H146" s="523">
        <v>4</v>
      </c>
      <c r="I146" s="524" t="s">
        <v>4138</v>
      </c>
      <c r="J146" s="525">
        <v>43</v>
      </c>
      <c r="K146" s="272">
        <v>3</v>
      </c>
      <c r="L146" s="273" t="s">
        <v>3353</v>
      </c>
      <c r="M146" s="273">
        <v>43</v>
      </c>
      <c r="N146" s="145">
        <v>5</v>
      </c>
      <c r="O146" s="146" t="s">
        <v>2609</v>
      </c>
      <c r="P146" s="147">
        <v>29</v>
      </c>
      <c r="Q146" s="135">
        <v>2</v>
      </c>
      <c r="R146" s="286" t="s">
        <v>378</v>
      </c>
      <c r="S146" s="136">
        <v>25</v>
      </c>
      <c r="T146" s="314">
        <v>5</v>
      </c>
      <c r="U146" s="315" t="s">
        <v>1110</v>
      </c>
      <c r="V146" s="316">
        <v>27</v>
      </c>
      <c r="W146" s="272">
        <v>3</v>
      </c>
      <c r="X146" s="273" t="s">
        <v>371</v>
      </c>
      <c r="Y146" s="273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523">
        <v>3</v>
      </c>
      <c r="C147" s="524" t="s">
        <v>5637</v>
      </c>
      <c r="D147" s="525">
        <v>45</v>
      </c>
      <c r="E147" s="565">
        <v>2</v>
      </c>
      <c r="F147" s="565" t="s">
        <v>4888</v>
      </c>
      <c r="G147" s="566">
        <v>3</v>
      </c>
      <c r="H147" s="523">
        <v>1</v>
      </c>
      <c r="I147" s="524" t="s">
        <v>4139</v>
      </c>
      <c r="J147" s="525">
        <v>15</v>
      </c>
      <c r="K147" s="272">
        <v>1</v>
      </c>
      <c r="L147" s="273" t="s">
        <v>3354</v>
      </c>
      <c r="M147" s="273">
        <v>120</v>
      </c>
      <c r="N147" s="145">
        <v>2</v>
      </c>
      <c r="O147" s="146" t="s">
        <v>2610</v>
      </c>
      <c r="P147" s="147">
        <v>187</v>
      </c>
      <c r="Q147" s="135">
        <v>1</v>
      </c>
      <c r="R147" s="286" t="s">
        <v>1862</v>
      </c>
      <c r="S147" s="136">
        <v>60</v>
      </c>
      <c r="T147" s="314">
        <v>0</v>
      </c>
      <c r="U147" s="315" t="s">
        <v>270</v>
      </c>
      <c r="V147" s="316">
        <v>0</v>
      </c>
      <c r="W147" s="272">
        <v>1</v>
      </c>
      <c r="X147" s="273" t="s">
        <v>372</v>
      </c>
      <c r="Y147" s="273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523">
        <v>3</v>
      </c>
      <c r="C148" s="524" t="s">
        <v>5638</v>
      </c>
      <c r="D148" s="525">
        <v>30</v>
      </c>
      <c r="E148" s="565">
        <v>2</v>
      </c>
      <c r="F148" s="565" t="s">
        <v>4889</v>
      </c>
      <c r="G148" s="566">
        <v>83</v>
      </c>
      <c r="H148" s="523">
        <v>2</v>
      </c>
      <c r="I148" s="524" t="s">
        <v>4140</v>
      </c>
      <c r="J148" s="525">
        <v>5</v>
      </c>
      <c r="K148" s="272">
        <v>3</v>
      </c>
      <c r="L148" s="273" t="s">
        <v>3355</v>
      </c>
      <c r="M148" s="273">
        <v>52</v>
      </c>
      <c r="N148" s="145">
        <v>1</v>
      </c>
      <c r="O148" s="146" t="s">
        <v>2611</v>
      </c>
      <c r="P148" s="147">
        <v>16</v>
      </c>
      <c r="Q148" s="135">
        <v>3</v>
      </c>
      <c r="R148" s="286" t="s">
        <v>1863</v>
      </c>
      <c r="S148" s="136">
        <v>266</v>
      </c>
      <c r="T148" s="314">
        <v>1</v>
      </c>
      <c r="U148" s="315" t="s">
        <v>1036</v>
      </c>
      <c r="V148" s="316">
        <v>109</v>
      </c>
      <c r="W148" s="272">
        <v>1</v>
      </c>
      <c r="X148" s="273" t="s">
        <v>373</v>
      </c>
      <c r="Y148" s="273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523">
        <v>1</v>
      </c>
      <c r="C149" s="524" t="s">
        <v>5639</v>
      </c>
      <c r="D149" s="525">
        <v>238</v>
      </c>
      <c r="E149" s="565">
        <v>1</v>
      </c>
      <c r="F149" s="565" t="s">
        <v>2535</v>
      </c>
      <c r="G149" s="566">
        <v>14</v>
      </c>
      <c r="H149" s="523">
        <v>0</v>
      </c>
      <c r="I149" s="524" t="s">
        <v>270</v>
      </c>
      <c r="J149" s="525">
        <v>0</v>
      </c>
      <c r="K149" s="272">
        <v>0</v>
      </c>
      <c r="L149" s="273" t="s">
        <v>270</v>
      </c>
      <c r="M149" s="273">
        <v>0</v>
      </c>
      <c r="N149" s="145">
        <v>0</v>
      </c>
      <c r="O149" s="146" t="s">
        <v>270</v>
      </c>
      <c r="P149" s="147">
        <v>0</v>
      </c>
      <c r="Q149" s="135">
        <v>0</v>
      </c>
      <c r="R149" s="286" t="s">
        <v>270</v>
      </c>
      <c r="S149" s="136">
        <v>0</v>
      </c>
      <c r="T149" s="314">
        <v>0</v>
      </c>
      <c r="U149" s="315" t="s">
        <v>270</v>
      </c>
      <c r="V149" s="316">
        <v>0</v>
      </c>
      <c r="W149" s="272">
        <v>1</v>
      </c>
      <c r="X149" s="273" t="s">
        <v>374</v>
      </c>
      <c r="Y149" s="273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523">
        <v>3</v>
      </c>
      <c r="C150" s="524" t="s">
        <v>5640</v>
      </c>
      <c r="D150" s="525">
        <v>26</v>
      </c>
      <c r="E150" s="565">
        <v>3</v>
      </c>
      <c r="F150" s="565" t="s">
        <v>4890</v>
      </c>
      <c r="G150" s="566">
        <v>24</v>
      </c>
      <c r="H150" s="523">
        <v>5</v>
      </c>
      <c r="I150" s="524" t="s">
        <v>4141</v>
      </c>
      <c r="J150" s="525">
        <v>46</v>
      </c>
      <c r="K150" s="272">
        <v>3</v>
      </c>
      <c r="L150" s="273" t="s">
        <v>3356</v>
      </c>
      <c r="M150" s="273">
        <v>15</v>
      </c>
      <c r="N150" s="145">
        <v>4</v>
      </c>
      <c r="O150" s="146" t="s">
        <v>2612</v>
      </c>
      <c r="P150" s="147">
        <v>22</v>
      </c>
      <c r="Q150" s="135">
        <v>13</v>
      </c>
      <c r="R150" s="286" t="s">
        <v>1864</v>
      </c>
      <c r="S150" s="136">
        <v>75</v>
      </c>
      <c r="T150" s="314">
        <v>7</v>
      </c>
      <c r="U150" s="315" t="s">
        <v>1111</v>
      </c>
      <c r="V150" s="316">
        <v>74</v>
      </c>
      <c r="W150" s="272">
        <v>4</v>
      </c>
      <c r="X150" s="273" t="s">
        <v>375</v>
      </c>
      <c r="Y150" s="273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523">
        <v>18</v>
      </c>
      <c r="C151" s="524" t="s">
        <v>5641</v>
      </c>
      <c r="D151" s="525">
        <v>22</v>
      </c>
      <c r="E151" s="565">
        <v>34</v>
      </c>
      <c r="F151" s="565" t="s">
        <v>4891</v>
      </c>
      <c r="G151" s="566">
        <v>40</v>
      </c>
      <c r="H151" s="523">
        <v>36</v>
      </c>
      <c r="I151" s="524" t="s">
        <v>3682</v>
      </c>
      <c r="J151" s="525">
        <v>118</v>
      </c>
      <c r="K151" s="272">
        <v>28</v>
      </c>
      <c r="L151" s="273" t="s">
        <v>3357</v>
      </c>
      <c r="M151" s="273">
        <v>86</v>
      </c>
      <c r="N151" s="145">
        <v>25</v>
      </c>
      <c r="O151" s="146" t="s">
        <v>2613</v>
      </c>
      <c r="P151" s="147">
        <v>101</v>
      </c>
      <c r="Q151" s="135">
        <v>25</v>
      </c>
      <c r="R151" s="286" t="s">
        <v>1865</v>
      </c>
      <c r="S151" s="136">
        <v>151</v>
      </c>
      <c r="T151" s="314">
        <v>25</v>
      </c>
      <c r="U151" s="315" t="s">
        <v>1112</v>
      </c>
      <c r="V151" s="316">
        <v>84</v>
      </c>
      <c r="W151" s="272">
        <v>22</v>
      </c>
      <c r="X151" s="273" t="s">
        <v>376</v>
      </c>
      <c r="Y151" s="273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523">
        <v>1</v>
      </c>
      <c r="C152" s="524" t="s">
        <v>5642</v>
      </c>
      <c r="D152" s="525">
        <v>4</v>
      </c>
      <c r="E152" s="565">
        <v>3</v>
      </c>
      <c r="F152" s="565" t="s">
        <v>4892</v>
      </c>
      <c r="G152" s="566">
        <v>17</v>
      </c>
      <c r="H152" s="523">
        <v>6</v>
      </c>
      <c r="I152" s="524" t="s">
        <v>4142</v>
      </c>
      <c r="J152" s="525">
        <v>82</v>
      </c>
      <c r="K152" s="272">
        <v>4</v>
      </c>
      <c r="L152" s="273" t="s">
        <v>3358</v>
      </c>
      <c r="M152" s="273">
        <v>77</v>
      </c>
      <c r="N152" s="145">
        <v>4</v>
      </c>
      <c r="O152" s="146" t="s">
        <v>2614</v>
      </c>
      <c r="P152" s="147">
        <v>67</v>
      </c>
      <c r="Q152" s="135">
        <v>2</v>
      </c>
      <c r="R152" s="286" t="s">
        <v>1866</v>
      </c>
      <c r="S152" s="136">
        <v>233</v>
      </c>
      <c r="T152" s="314">
        <v>1</v>
      </c>
      <c r="U152" s="315" t="s">
        <v>1113</v>
      </c>
      <c r="V152" s="316">
        <v>76</v>
      </c>
      <c r="W152" s="272">
        <v>0</v>
      </c>
      <c r="X152" s="273" t="s">
        <v>270</v>
      </c>
      <c r="Y152" s="273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523">
        <v>4</v>
      </c>
      <c r="C153" s="524" t="s">
        <v>5643</v>
      </c>
      <c r="D153" s="525">
        <v>20</v>
      </c>
      <c r="E153" s="565">
        <v>1</v>
      </c>
      <c r="F153" s="565" t="s">
        <v>1622</v>
      </c>
      <c r="G153" s="566">
        <v>4</v>
      </c>
      <c r="H153" s="523">
        <v>3</v>
      </c>
      <c r="I153" s="524" t="s">
        <v>4143</v>
      </c>
      <c r="J153" s="525">
        <v>24</v>
      </c>
      <c r="K153" s="272">
        <v>2</v>
      </c>
      <c r="L153" s="273" t="s">
        <v>3359</v>
      </c>
      <c r="M153" s="273">
        <v>72</v>
      </c>
      <c r="N153" s="145">
        <v>2</v>
      </c>
      <c r="O153" s="146" t="s">
        <v>2615</v>
      </c>
      <c r="P153" s="147">
        <v>128</v>
      </c>
      <c r="Q153" s="135">
        <v>4</v>
      </c>
      <c r="R153" s="286" t="s">
        <v>1867</v>
      </c>
      <c r="S153" s="136">
        <v>53</v>
      </c>
      <c r="T153" s="314">
        <v>2</v>
      </c>
      <c r="U153" s="315" t="s">
        <v>1114</v>
      </c>
      <c r="V153" s="316">
        <v>148</v>
      </c>
      <c r="W153" s="272">
        <v>4</v>
      </c>
      <c r="X153" s="273" t="s">
        <v>377</v>
      </c>
      <c r="Y153" s="273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523">
        <v>0</v>
      </c>
      <c r="C154" s="524" t="s">
        <v>270</v>
      </c>
      <c r="D154" s="525">
        <v>0</v>
      </c>
      <c r="E154" s="565">
        <v>0</v>
      </c>
      <c r="F154" s="565" t="s">
        <v>270</v>
      </c>
      <c r="G154" s="566">
        <v>0</v>
      </c>
      <c r="H154" s="523">
        <v>0</v>
      </c>
      <c r="I154" s="524" t="s">
        <v>270</v>
      </c>
      <c r="J154" s="525">
        <v>0</v>
      </c>
      <c r="K154" s="272">
        <v>1</v>
      </c>
      <c r="L154" s="273" t="s">
        <v>3289</v>
      </c>
      <c r="M154" s="273">
        <v>121</v>
      </c>
      <c r="N154" s="145">
        <v>0</v>
      </c>
      <c r="O154" s="146" t="s">
        <v>270</v>
      </c>
      <c r="P154" s="147">
        <v>0</v>
      </c>
      <c r="Q154" s="135">
        <v>0</v>
      </c>
      <c r="R154" s="286" t="s">
        <v>270</v>
      </c>
      <c r="S154" s="136">
        <v>0</v>
      </c>
      <c r="T154" s="314">
        <v>0</v>
      </c>
      <c r="U154" s="315" t="s">
        <v>270</v>
      </c>
      <c r="V154" s="316">
        <v>0</v>
      </c>
      <c r="W154" s="272">
        <v>0</v>
      </c>
      <c r="X154" s="273" t="s">
        <v>270</v>
      </c>
      <c r="Y154" s="273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523">
        <v>3</v>
      </c>
      <c r="C155" s="524" t="s">
        <v>5644</v>
      </c>
      <c r="D155" s="525">
        <v>53</v>
      </c>
      <c r="E155" s="565">
        <v>4</v>
      </c>
      <c r="F155" s="565" t="s">
        <v>4893</v>
      </c>
      <c r="G155" s="566">
        <v>37</v>
      </c>
      <c r="H155" s="523">
        <v>1</v>
      </c>
      <c r="I155" s="524" t="s">
        <v>1862</v>
      </c>
      <c r="J155" s="525">
        <v>9</v>
      </c>
      <c r="K155" s="272">
        <v>3</v>
      </c>
      <c r="L155" s="273" t="s">
        <v>2535</v>
      </c>
      <c r="M155" s="273">
        <v>74</v>
      </c>
      <c r="N155" s="145">
        <v>8</v>
      </c>
      <c r="O155" s="146" t="s">
        <v>2616</v>
      </c>
      <c r="P155" s="147">
        <v>95</v>
      </c>
      <c r="Q155" s="135">
        <v>2</v>
      </c>
      <c r="R155" s="286" t="s">
        <v>1868</v>
      </c>
      <c r="S155" s="136">
        <v>45</v>
      </c>
      <c r="T155" s="314">
        <v>0</v>
      </c>
      <c r="U155" s="315" t="s">
        <v>270</v>
      </c>
      <c r="V155" s="316">
        <v>0</v>
      </c>
      <c r="W155" s="272">
        <v>1</v>
      </c>
      <c r="X155" s="273" t="s">
        <v>378</v>
      </c>
      <c r="Y155" s="273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523">
        <v>138</v>
      </c>
      <c r="C156" s="524" t="s">
        <v>5645</v>
      </c>
      <c r="D156" s="525">
        <v>25</v>
      </c>
      <c r="E156" s="565">
        <v>166</v>
      </c>
      <c r="F156" s="565" t="s">
        <v>4894</v>
      </c>
      <c r="G156" s="566">
        <v>34</v>
      </c>
      <c r="H156" s="523">
        <v>152</v>
      </c>
      <c r="I156" s="524" t="s">
        <v>4144</v>
      </c>
      <c r="J156" s="525">
        <v>51</v>
      </c>
      <c r="K156" s="272">
        <v>130</v>
      </c>
      <c r="L156" s="273" t="s">
        <v>3360</v>
      </c>
      <c r="M156" s="273">
        <v>63</v>
      </c>
      <c r="N156" s="145">
        <v>139</v>
      </c>
      <c r="O156" s="146" t="s">
        <v>2617</v>
      </c>
      <c r="P156" s="147">
        <v>59</v>
      </c>
      <c r="Q156" s="135">
        <v>126</v>
      </c>
      <c r="R156" s="286" t="s">
        <v>1869</v>
      </c>
      <c r="S156" s="136">
        <v>68</v>
      </c>
      <c r="T156" s="314">
        <v>119</v>
      </c>
      <c r="U156" s="315" t="s">
        <v>1115</v>
      </c>
      <c r="V156" s="316">
        <v>79</v>
      </c>
      <c r="W156" s="272">
        <v>129</v>
      </c>
      <c r="X156" s="273" t="s">
        <v>379</v>
      </c>
      <c r="Y156" s="273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523">
        <v>24</v>
      </c>
      <c r="C157" s="524" t="s">
        <v>5646</v>
      </c>
      <c r="D157" s="525">
        <v>29</v>
      </c>
      <c r="E157" s="565">
        <v>27</v>
      </c>
      <c r="F157" s="565" t="s">
        <v>4895</v>
      </c>
      <c r="G157" s="566">
        <v>20</v>
      </c>
      <c r="H157" s="523">
        <v>26</v>
      </c>
      <c r="I157" s="524" t="s">
        <v>4145</v>
      </c>
      <c r="J157" s="525">
        <v>136</v>
      </c>
      <c r="K157" s="272">
        <v>21</v>
      </c>
      <c r="L157" s="273" t="s">
        <v>3361</v>
      </c>
      <c r="M157" s="273">
        <v>49</v>
      </c>
      <c r="N157" s="145">
        <v>16</v>
      </c>
      <c r="O157" s="146" t="s">
        <v>2618</v>
      </c>
      <c r="P157" s="147">
        <v>56</v>
      </c>
      <c r="Q157" s="135">
        <v>20</v>
      </c>
      <c r="R157" s="286" t="s">
        <v>1870</v>
      </c>
      <c r="S157" s="136">
        <v>69</v>
      </c>
      <c r="T157" s="314">
        <v>15</v>
      </c>
      <c r="U157" s="315" t="s">
        <v>1116</v>
      </c>
      <c r="V157" s="316">
        <v>47</v>
      </c>
      <c r="W157" s="272">
        <v>18</v>
      </c>
      <c r="X157" s="273" t="s">
        <v>380</v>
      </c>
      <c r="Y157" s="273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523">
        <v>4</v>
      </c>
      <c r="C158" s="524" t="s">
        <v>5647</v>
      </c>
      <c r="D158" s="525">
        <v>27</v>
      </c>
      <c r="E158" s="565">
        <v>2</v>
      </c>
      <c r="F158" s="565" t="s">
        <v>4896</v>
      </c>
      <c r="G158" s="566">
        <v>26</v>
      </c>
      <c r="H158" s="523">
        <v>2</v>
      </c>
      <c r="I158" s="524" t="s">
        <v>4146</v>
      </c>
      <c r="J158" s="525">
        <v>69</v>
      </c>
      <c r="K158" s="272">
        <v>2</v>
      </c>
      <c r="L158" s="273" t="s">
        <v>3362</v>
      </c>
      <c r="M158" s="273">
        <v>4</v>
      </c>
      <c r="N158" s="145">
        <v>2</v>
      </c>
      <c r="O158" s="146" t="s">
        <v>2619</v>
      </c>
      <c r="P158" s="147">
        <v>54</v>
      </c>
      <c r="Q158" s="135">
        <v>5</v>
      </c>
      <c r="R158" s="286" t="s">
        <v>1871</v>
      </c>
      <c r="S158" s="136">
        <v>192</v>
      </c>
      <c r="T158" s="314">
        <v>3</v>
      </c>
      <c r="U158" s="315" t="s">
        <v>1117</v>
      </c>
      <c r="V158" s="316">
        <v>232</v>
      </c>
      <c r="W158" s="272">
        <v>2</v>
      </c>
      <c r="X158" s="273" t="s">
        <v>381</v>
      </c>
      <c r="Y158" s="273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523">
        <v>1</v>
      </c>
      <c r="C159" s="524" t="s">
        <v>4066</v>
      </c>
      <c r="D159" s="525">
        <v>4</v>
      </c>
      <c r="E159" s="565">
        <v>2</v>
      </c>
      <c r="F159" s="565" t="s">
        <v>4897</v>
      </c>
      <c r="G159" s="566">
        <v>20</v>
      </c>
      <c r="H159" s="523">
        <v>4</v>
      </c>
      <c r="I159" s="524" t="s">
        <v>4147</v>
      </c>
      <c r="J159" s="525">
        <v>51</v>
      </c>
      <c r="K159" s="272">
        <v>0</v>
      </c>
      <c r="L159" s="273" t="s">
        <v>270</v>
      </c>
      <c r="M159" s="273">
        <v>0</v>
      </c>
      <c r="N159" s="145">
        <v>1</v>
      </c>
      <c r="O159" s="146" t="s">
        <v>2620</v>
      </c>
      <c r="P159" s="147">
        <v>87</v>
      </c>
      <c r="Q159" s="135">
        <v>1</v>
      </c>
      <c r="R159" s="286" t="s">
        <v>1872</v>
      </c>
      <c r="S159" s="136">
        <v>157</v>
      </c>
      <c r="T159" s="314">
        <v>1</v>
      </c>
      <c r="U159" s="315" t="s">
        <v>1118</v>
      </c>
      <c r="V159" s="316">
        <v>35</v>
      </c>
      <c r="W159" s="272">
        <v>0</v>
      </c>
      <c r="X159" s="273" t="s">
        <v>270</v>
      </c>
      <c r="Y159" s="273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523">
        <v>11</v>
      </c>
      <c r="C160" s="524" t="s">
        <v>5648</v>
      </c>
      <c r="D160" s="525">
        <v>20</v>
      </c>
      <c r="E160" s="565">
        <v>10</v>
      </c>
      <c r="F160" s="565" t="s">
        <v>4898</v>
      </c>
      <c r="G160" s="566">
        <v>46</v>
      </c>
      <c r="H160" s="523">
        <v>5</v>
      </c>
      <c r="I160" s="524" t="s">
        <v>4148</v>
      </c>
      <c r="J160" s="525">
        <v>40</v>
      </c>
      <c r="K160" s="272">
        <v>8</v>
      </c>
      <c r="L160" s="273" t="s">
        <v>3363</v>
      </c>
      <c r="M160" s="273">
        <v>31</v>
      </c>
      <c r="N160" s="145">
        <v>3</v>
      </c>
      <c r="O160" s="146" t="s">
        <v>2621</v>
      </c>
      <c r="P160" s="147">
        <v>126</v>
      </c>
      <c r="Q160" s="135">
        <v>6</v>
      </c>
      <c r="R160" s="286" t="s">
        <v>1873</v>
      </c>
      <c r="S160" s="136">
        <v>50</v>
      </c>
      <c r="T160" s="317">
        <v>7</v>
      </c>
      <c r="U160" s="318" t="s">
        <v>1119</v>
      </c>
      <c r="V160" s="319">
        <v>112</v>
      </c>
      <c r="W160" s="275">
        <v>8</v>
      </c>
      <c r="X160" s="276" t="s">
        <v>382</v>
      </c>
      <c r="Y160" s="276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382"/>
      <c r="C161" s="532"/>
      <c r="D161" s="384"/>
      <c r="E161" s="578"/>
      <c r="F161" s="578"/>
      <c r="G161" s="579"/>
      <c r="H161" s="538"/>
      <c r="I161" s="538"/>
      <c r="J161" s="539"/>
      <c r="K161" s="208"/>
      <c r="L161" s="489"/>
      <c r="M161" s="490"/>
      <c r="N161" s="476"/>
      <c r="O161" s="196"/>
      <c r="P161" s="342"/>
      <c r="Q161" s="454"/>
      <c r="R161" s="455"/>
      <c r="S161" s="456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9"/>
      <c r="AV161" s="17"/>
      <c r="AW161" s="130"/>
      <c r="AX161" s="148"/>
      <c r="AY161" s="149"/>
      <c r="AZ161" s="150"/>
      <c r="BA161" s="129"/>
      <c r="BB161" s="17"/>
      <c r="BC161" s="130"/>
      <c r="BD161" s="148"/>
      <c r="BE161" s="149"/>
      <c r="BF161" s="150"/>
      <c r="BG161" s="129"/>
      <c r="BH161" s="17"/>
      <c r="BI161" s="130"/>
      <c r="BJ161" s="81"/>
      <c r="BK161" s="82"/>
      <c r="BL161" s="83"/>
    </row>
    <row r="162" spans="1:64" x14ac:dyDescent="0.2">
      <c r="A162" s="19">
        <f ca="1">TODAY()</f>
        <v>44755</v>
      </c>
      <c r="B162" s="344">
        <v>2022</v>
      </c>
      <c r="C162" s="345"/>
      <c r="D162" s="346"/>
      <c r="E162" s="554">
        <v>2021</v>
      </c>
      <c r="F162" s="554"/>
      <c r="G162" s="555"/>
      <c r="H162" s="540"/>
      <c r="I162" s="540"/>
      <c r="J162" s="541"/>
      <c r="K162" s="485"/>
      <c r="L162" s="486"/>
      <c r="M162" s="487"/>
      <c r="N162" s="145"/>
      <c r="O162" s="146"/>
      <c r="P162" s="147"/>
      <c r="Q162" s="457"/>
      <c r="R162" s="297"/>
      <c r="S162" s="458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123">
        <v>2008</v>
      </c>
      <c r="AS162" s="124"/>
      <c r="AT162" s="125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77" t="s">
        <v>262</v>
      </c>
      <c r="C163" s="500" t="s">
        <v>263</v>
      </c>
      <c r="D163" s="348" t="s">
        <v>264</v>
      </c>
      <c r="E163" s="576" t="s">
        <v>262</v>
      </c>
      <c r="F163" s="576" t="s">
        <v>263</v>
      </c>
      <c r="G163" s="577" t="s">
        <v>264</v>
      </c>
      <c r="H163" s="542"/>
      <c r="I163" s="542"/>
      <c r="J163" s="543"/>
      <c r="K163" s="267"/>
      <c r="L163" s="23"/>
      <c r="M163" s="483"/>
      <c r="N163" s="145"/>
      <c r="O163" s="146"/>
      <c r="P163" s="147"/>
      <c r="Q163" s="457"/>
      <c r="R163" s="297"/>
      <c r="S163" s="458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8" t="s">
        <v>52</v>
      </c>
      <c r="B164" s="436">
        <v>338</v>
      </c>
      <c r="C164" s="546" t="s">
        <v>5671</v>
      </c>
      <c r="D164" s="547">
        <v>52</v>
      </c>
      <c r="E164" s="599">
        <v>346</v>
      </c>
      <c r="F164" s="580" t="s">
        <v>4921</v>
      </c>
      <c r="G164" s="581">
        <v>72</v>
      </c>
      <c r="H164" s="436">
        <v>315</v>
      </c>
      <c r="I164" s="546" t="s">
        <v>4169</v>
      </c>
      <c r="J164" s="547">
        <v>97</v>
      </c>
      <c r="K164" s="279">
        <v>304</v>
      </c>
      <c r="L164" s="280" t="s">
        <v>3385</v>
      </c>
      <c r="M164" s="281">
        <v>91</v>
      </c>
      <c r="N164" s="224">
        <v>323</v>
      </c>
      <c r="O164" s="225" t="s">
        <v>2644</v>
      </c>
      <c r="P164" s="226">
        <v>101</v>
      </c>
      <c r="Q164" s="255">
        <v>304</v>
      </c>
      <c r="R164" s="308" t="s">
        <v>1896</v>
      </c>
      <c r="S164" s="256">
        <v>126</v>
      </c>
      <c r="T164" s="320">
        <v>298</v>
      </c>
      <c r="U164" s="321" t="s">
        <v>1142</v>
      </c>
      <c r="V164" s="322">
        <v>153</v>
      </c>
      <c r="W164" s="279">
        <v>291</v>
      </c>
      <c r="X164" s="280" t="s">
        <v>406</v>
      </c>
      <c r="Y164" s="281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430">
        <v>25</v>
      </c>
      <c r="C165" s="524" t="s">
        <v>5650</v>
      </c>
      <c r="D165" s="525">
        <v>35</v>
      </c>
      <c r="E165" s="598">
        <v>16</v>
      </c>
      <c r="F165" s="565" t="s">
        <v>4900</v>
      </c>
      <c r="G165" s="566">
        <v>75</v>
      </c>
      <c r="H165" s="430">
        <v>20</v>
      </c>
      <c r="I165" s="524" t="s">
        <v>4150</v>
      </c>
      <c r="J165" s="525">
        <v>44</v>
      </c>
      <c r="K165" s="272">
        <v>6</v>
      </c>
      <c r="L165" s="273" t="s">
        <v>3365</v>
      </c>
      <c r="M165" s="273">
        <v>192</v>
      </c>
      <c r="N165" s="145">
        <v>19</v>
      </c>
      <c r="O165" s="146" t="s">
        <v>2623</v>
      </c>
      <c r="P165" s="147">
        <v>69</v>
      </c>
      <c r="Q165" s="135">
        <v>25</v>
      </c>
      <c r="R165" s="286" t="s">
        <v>1875</v>
      </c>
      <c r="S165" s="136">
        <v>54</v>
      </c>
      <c r="T165" s="314">
        <v>14</v>
      </c>
      <c r="U165" s="315" t="s">
        <v>1121</v>
      </c>
      <c r="V165" s="316">
        <v>124</v>
      </c>
      <c r="W165" s="272">
        <v>14</v>
      </c>
      <c r="X165" s="273" t="s">
        <v>384</v>
      </c>
      <c r="Y165" s="273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523">
        <v>6</v>
      </c>
      <c r="C166" s="524" t="s">
        <v>5651</v>
      </c>
      <c r="D166" s="525">
        <v>27</v>
      </c>
      <c r="E166" s="565">
        <v>11</v>
      </c>
      <c r="F166" s="565" t="s">
        <v>4901</v>
      </c>
      <c r="G166" s="566">
        <v>108</v>
      </c>
      <c r="H166" s="523">
        <v>8</v>
      </c>
      <c r="I166" s="524" t="s">
        <v>4151</v>
      </c>
      <c r="J166" s="525">
        <v>29</v>
      </c>
      <c r="K166" s="272">
        <v>7</v>
      </c>
      <c r="L166" s="273" t="s">
        <v>3366</v>
      </c>
      <c r="M166" s="273">
        <v>106</v>
      </c>
      <c r="N166" s="145">
        <v>6</v>
      </c>
      <c r="O166" s="146" t="s">
        <v>2624</v>
      </c>
      <c r="P166" s="147">
        <v>53</v>
      </c>
      <c r="Q166" s="135">
        <v>7</v>
      </c>
      <c r="R166" s="286" t="s">
        <v>1876</v>
      </c>
      <c r="S166" s="136">
        <v>96</v>
      </c>
      <c r="T166" s="314">
        <v>3</v>
      </c>
      <c r="U166" s="315" t="s">
        <v>1122</v>
      </c>
      <c r="V166" s="316">
        <v>71</v>
      </c>
      <c r="W166" s="272">
        <v>8</v>
      </c>
      <c r="X166" s="273" t="s">
        <v>385</v>
      </c>
      <c r="Y166" s="273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523">
        <v>45</v>
      </c>
      <c r="C167" s="524" t="s">
        <v>5652</v>
      </c>
      <c r="D167" s="525">
        <v>51</v>
      </c>
      <c r="E167" s="565">
        <v>36</v>
      </c>
      <c r="F167" s="565" t="s">
        <v>4902</v>
      </c>
      <c r="G167" s="566">
        <v>119</v>
      </c>
      <c r="H167" s="523">
        <v>37</v>
      </c>
      <c r="I167" s="524" t="s">
        <v>4152</v>
      </c>
      <c r="J167" s="525">
        <v>92</v>
      </c>
      <c r="K167" s="272">
        <v>41</v>
      </c>
      <c r="L167" s="273" t="s">
        <v>3367</v>
      </c>
      <c r="M167" s="273">
        <v>77</v>
      </c>
      <c r="N167" s="145">
        <v>45</v>
      </c>
      <c r="O167" s="146" t="s">
        <v>2625</v>
      </c>
      <c r="P167" s="147">
        <v>73</v>
      </c>
      <c r="Q167" s="135">
        <v>42</v>
      </c>
      <c r="R167" s="286" t="s">
        <v>1877</v>
      </c>
      <c r="S167" s="136">
        <v>90</v>
      </c>
      <c r="T167" s="314">
        <v>22</v>
      </c>
      <c r="U167" s="315" t="s">
        <v>1123</v>
      </c>
      <c r="V167" s="316">
        <v>92</v>
      </c>
      <c r="W167" s="272">
        <v>38</v>
      </c>
      <c r="X167" s="273" t="s">
        <v>386</v>
      </c>
      <c r="Y167" s="273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523">
        <v>19</v>
      </c>
      <c r="C168" s="524" t="s">
        <v>5653</v>
      </c>
      <c r="D168" s="525">
        <v>11</v>
      </c>
      <c r="E168" s="565">
        <v>15</v>
      </c>
      <c r="F168" s="565" t="s">
        <v>4903</v>
      </c>
      <c r="G168" s="566">
        <v>12</v>
      </c>
      <c r="H168" s="523">
        <v>15</v>
      </c>
      <c r="I168" s="524" t="s">
        <v>4153</v>
      </c>
      <c r="J168" s="525">
        <v>62</v>
      </c>
      <c r="K168" s="272">
        <v>16</v>
      </c>
      <c r="L168" s="273" t="s">
        <v>3368</v>
      </c>
      <c r="M168" s="273">
        <v>54</v>
      </c>
      <c r="N168" s="145">
        <v>16</v>
      </c>
      <c r="O168" s="146" t="s">
        <v>2626</v>
      </c>
      <c r="P168" s="147">
        <v>48</v>
      </c>
      <c r="Q168" s="135">
        <v>16</v>
      </c>
      <c r="R168" s="286" t="s">
        <v>1878</v>
      </c>
      <c r="S168" s="136">
        <v>95</v>
      </c>
      <c r="T168" s="314">
        <v>19</v>
      </c>
      <c r="U168" s="315" t="s">
        <v>1124</v>
      </c>
      <c r="V168" s="316">
        <v>141</v>
      </c>
      <c r="W168" s="272">
        <v>19</v>
      </c>
      <c r="X168" s="273" t="s">
        <v>387</v>
      </c>
      <c r="Y168" s="273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523">
        <v>25</v>
      </c>
      <c r="C169" s="524" t="s">
        <v>5654</v>
      </c>
      <c r="D169" s="525">
        <v>41</v>
      </c>
      <c r="E169" s="565">
        <v>31</v>
      </c>
      <c r="F169" s="565" t="s">
        <v>4904</v>
      </c>
      <c r="G169" s="566">
        <v>48</v>
      </c>
      <c r="H169" s="523">
        <v>21</v>
      </c>
      <c r="I169" s="524" t="s">
        <v>4154</v>
      </c>
      <c r="J169" s="525">
        <v>62</v>
      </c>
      <c r="K169" s="272">
        <v>26</v>
      </c>
      <c r="L169" s="273" t="s">
        <v>3369</v>
      </c>
      <c r="M169" s="273">
        <v>57</v>
      </c>
      <c r="N169" s="145">
        <v>29</v>
      </c>
      <c r="O169" s="146" t="s">
        <v>2627</v>
      </c>
      <c r="P169" s="147">
        <v>74</v>
      </c>
      <c r="Q169" s="135">
        <v>28</v>
      </c>
      <c r="R169" s="286" t="s">
        <v>1879</v>
      </c>
      <c r="S169" s="136">
        <v>87</v>
      </c>
      <c r="T169" s="314">
        <v>33</v>
      </c>
      <c r="U169" s="315" t="s">
        <v>1125</v>
      </c>
      <c r="V169" s="316">
        <v>101</v>
      </c>
      <c r="W169" s="272">
        <v>27</v>
      </c>
      <c r="X169" s="273" t="s">
        <v>388</v>
      </c>
      <c r="Y169" s="273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523">
        <v>20</v>
      </c>
      <c r="C170" s="524" t="s">
        <v>5655</v>
      </c>
      <c r="D170" s="525">
        <v>83</v>
      </c>
      <c r="E170" s="565">
        <v>22</v>
      </c>
      <c r="F170" s="565" t="s">
        <v>4905</v>
      </c>
      <c r="G170" s="566">
        <v>62</v>
      </c>
      <c r="H170" s="523">
        <v>27</v>
      </c>
      <c r="I170" s="524" t="s">
        <v>4155</v>
      </c>
      <c r="J170" s="525">
        <v>103</v>
      </c>
      <c r="K170" s="272">
        <v>20</v>
      </c>
      <c r="L170" s="273" t="s">
        <v>3370</v>
      </c>
      <c r="M170" s="273">
        <v>75</v>
      </c>
      <c r="N170" s="145">
        <v>20</v>
      </c>
      <c r="O170" s="146" t="s">
        <v>2628</v>
      </c>
      <c r="P170" s="147">
        <v>117</v>
      </c>
      <c r="Q170" s="135">
        <v>25</v>
      </c>
      <c r="R170" s="286" t="s">
        <v>1880</v>
      </c>
      <c r="S170" s="136">
        <v>192</v>
      </c>
      <c r="T170" s="314">
        <v>33</v>
      </c>
      <c r="U170" s="315" t="s">
        <v>1126</v>
      </c>
      <c r="V170" s="316">
        <v>247</v>
      </c>
      <c r="W170" s="272">
        <v>11</v>
      </c>
      <c r="X170" s="273" t="s">
        <v>389</v>
      </c>
      <c r="Y170" s="273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523">
        <v>34</v>
      </c>
      <c r="C171" s="524" t="s">
        <v>5656</v>
      </c>
      <c r="D171" s="525">
        <v>39</v>
      </c>
      <c r="E171" s="565">
        <v>34</v>
      </c>
      <c r="F171" s="565" t="s">
        <v>4906</v>
      </c>
      <c r="G171" s="566">
        <v>76</v>
      </c>
      <c r="H171" s="523">
        <v>26</v>
      </c>
      <c r="I171" s="524" t="s">
        <v>4156</v>
      </c>
      <c r="J171" s="525">
        <v>171</v>
      </c>
      <c r="K171" s="272">
        <v>35</v>
      </c>
      <c r="L171" s="273" t="s">
        <v>3371</v>
      </c>
      <c r="M171" s="273">
        <v>83</v>
      </c>
      <c r="N171" s="145">
        <v>26</v>
      </c>
      <c r="O171" s="146" t="s">
        <v>2629</v>
      </c>
      <c r="P171" s="147">
        <v>171</v>
      </c>
      <c r="Q171" s="135">
        <v>28</v>
      </c>
      <c r="R171" s="286" t="s">
        <v>1881</v>
      </c>
      <c r="S171" s="136">
        <v>186</v>
      </c>
      <c r="T171" s="314">
        <v>21</v>
      </c>
      <c r="U171" s="315" t="s">
        <v>1127</v>
      </c>
      <c r="V171" s="316">
        <v>169</v>
      </c>
      <c r="W171" s="272">
        <v>30</v>
      </c>
      <c r="X171" s="273" t="s">
        <v>390</v>
      </c>
      <c r="Y171" s="273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523">
        <v>7</v>
      </c>
      <c r="C172" s="524" t="s">
        <v>5657</v>
      </c>
      <c r="D172" s="525">
        <v>40</v>
      </c>
      <c r="E172" s="565">
        <v>7</v>
      </c>
      <c r="F172" s="565" t="s">
        <v>4907</v>
      </c>
      <c r="G172" s="566">
        <v>20</v>
      </c>
      <c r="H172" s="523">
        <v>8</v>
      </c>
      <c r="I172" s="524" t="s">
        <v>4157</v>
      </c>
      <c r="J172" s="525">
        <v>44</v>
      </c>
      <c r="K172" s="272">
        <v>8</v>
      </c>
      <c r="L172" s="273" t="s">
        <v>3372</v>
      </c>
      <c r="M172" s="273">
        <v>54</v>
      </c>
      <c r="N172" s="145">
        <v>14</v>
      </c>
      <c r="O172" s="146" t="s">
        <v>2630</v>
      </c>
      <c r="P172" s="147">
        <v>98</v>
      </c>
      <c r="Q172" s="135">
        <v>7</v>
      </c>
      <c r="R172" s="286" t="s">
        <v>1882</v>
      </c>
      <c r="S172" s="136">
        <v>17</v>
      </c>
      <c r="T172" s="314">
        <v>11</v>
      </c>
      <c r="U172" s="315" t="s">
        <v>1128</v>
      </c>
      <c r="V172" s="316">
        <v>106</v>
      </c>
      <c r="W172" s="272">
        <v>12</v>
      </c>
      <c r="X172" s="273" t="s">
        <v>391</v>
      </c>
      <c r="Y172" s="273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523">
        <v>4</v>
      </c>
      <c r="C173" s="524" t="s">
        <v>5658</v>
      </c>
      <c r="D173" s="525">
        <v>121</v>
      </c>
      <c r="E173" s="565">
        <v>7</v>
      </c>
      <c r="F173" s="565" t="s">
        <v>4908</v>
      </c>
      <c r="G173" s="566">
        <v>110</v>
      </c>
      <c r="H173" s="523">
        <v>14</v>
      </c>
      <c r="I173" s="524" t="s">
        <v>4158</v>
      </c>
      <c r="J173" s="525">
        <v>161</v>
      </c>
      <c r="K173" s="272">
        <v>11</v>
      </c>
      <c r="L173" s="273" t="s">
        <v>3373</v>
      </c>
      <c r="M173" s="273">
        <v>94</v>
      </c>
      <c r="N173" s="145">
        <v>15</v>
      </c>
      <c r="O173" s="146" t="s">
        <v>2631</v>
      </c>
      <c r="P173" s="147">
        <v>127</v>
      </c>
      <c r="Q173" s="135">
        <v>10</v>
      </c>
      <c r="R173" s="286" t="s">
        <v>1883</v>
      </c>
      <c r="S173" s="136">
        <v>315</v>
      </c>
      <c r="T173" s="314">
        <v>10</v>
      </c>
      <c r="U173" s="315" t="s">
        <v>1129</v>
      </c>
      <c r="V173" s="316">
        <v>262</v>
      </c>
      <c r="W173" s="272">
        <v>10</v>
      </c>
      <c r="X173" s="273" t="s">
        <v>393</v>
      </c>
      <c r="Y173" s="273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523">
        <v>6</v>
      </c>
      <c r="C174" s="524" t="s">
        <v>5659</v>
      </c>
      <c r="D174" s="525">
        <v>104</v>
      </c>
      <c r="E174" s="565">
        <v>5</v>
      </c>
      <c r="F174" s="565" t="s">
        <v>4909</v>
      </c>
      <c r="G174" s="566">
        <v>61</v>
      </c>
      <c r="H174" s="523">
        <v>4</v>
      </c>
      <c r="I174" s="524" t="s">
        <v>284</v>
      </c>
      <c r="J174" s="525">
        <v>47</v>
      </c>
      <c r="K174" s="272">
        <v>6</v>
      </c>
      <c r="L174" s="273" t="s">
        <v>3374</v>
      </c>
      <c r="M174" s="273">
        <v>73</v>
      </c>
      <c r="N174" s="145">
        <v>4</v>
      </c>
      <c r="O174" s="146" t="s">
        <v>2632</v>
      </c>
      <c r="P174" s="147">
        <v>186</v>
      </c>
      <c r="Q174" s="135">
        <v>4</v>
      </c>
      <c r="R174" s="286" t="s">
        <v>1884</v>
      </c>
      <c r="S174" s="136">
        <v>200</v>
      </c>
      <c r="T174" s="314">
        <v>7</v>
      </c>
      <c r="U174" s="315" t="s">
        <v>1130</v>
      </c>
      <c r="V174" s="316">
        <v>59</v>
      </c>
      <c r="W174" s="272">
        <v>9</v>
      </c>
      <c r="X174" s="273" t="s">
        <v>392</v>
      </c>
      <c r="Y174" s="273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523">
        <v>48</v>
      </c>
      <c r="C175" s="524" t="s">
        <v>5660</v>
      </c>
      <c r="D175" s="525">
        <v>74</v>
      </c>
      <c r="E175" s="565">
        <v>38</v>
      </c>
      <c r="F175" s="565" t="s">
        <v>4910</v>
      </c>
      <c r="G175" s="566">
        <v>53</v>
      </c>
      <c r="H175" s="523">
        <v>27</v>
      </c>
      <c r="I175" s="524" t="s">
        <v>4159</v>
      </c>
      <c r="J175" s="525">
        <v>85</v>
      </c>
      <c r="K175" s="272">
        <v>42</v>
      </c>
      <c r="L175" s="273" t="s">
        <v>3375</v>
      </c>
      <c r="M175" s="273">
        <v>137</v>
      </c>
      <c r="N175" s="145">
        <v>30</v>
      </c>
      <c r="O175" s="146" t="s">
        <v>2633</v>
      </c>
      <c r="P175" s="147">
        <v>105</v>
      </c>
      <c r="Q175" s="135">
        <v>33</v>
      </c>
      <c r="R175" s="286" t="s">
        <v>1885</v>
      </c>
      <c r="S175" s="136">
        <v>114</v>
      </c>
      <c r="T175" s="314">
        <v>31</v>
      </c>
      <c r="U175" s="315" t="s">
        <v>1131</v>
      </c>
      <c r="V175" s="316">
        <v>212</v>
      </c>
      <c r="W175" s="272">
        <v>23</v>
      </c>
      <c r="X175" s="273" t="s">
        <v>394</v>
      </c>
      <c r="Y175" s="273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523">
        <v>11</v>
      </c>
      <c r="C176" s="524" t="s">
        <v>5661</v>
      </c>
      <c r="D176" s="525">
        <v>85</v>
      </c>
      <c r="E176" s="565">
        <v>15</v>
      </c>
      <c r="F176" s="565" t="s">
        <v>4911</v>
      </c>
      <c r="G176" s="566">
        <v>88</v>
      </c>
      <c r="H176" s="523">
        <v>13</v>
      </c>
      <c r="I176" s="524" t="s">
        <v>4160</v>
      </c>
      <c r="J176" s="525">
        <v>111</v>
      </c>
      <c r="K176" s="272">
        <v>8</v>
      </c>
      <c r="L176" s="273" t="s">
        <v>1184</v>
      </c>
      <c r="M176" s="273">
        <v>139</v>
      </c>
      <c r="N176" s="145">
        <v>9</v>
      </c>
      <c r="O176" s="146" t="s">
        <v>2634</v>
      </c>
      <c r="P176" s="147">
        <v>129</v>
      </c>
      <c r="Q176" s="135">
        <v>12</v>
      </c>
      <c r="R176" s="286" t="s">
        <v>1886</v>
      </c>
      <c r="S176" s="136">
        <v>177</v>
      </c>
      <c r="T176" s="314">
        <v>10</v>
      </c>
      <c r="U176" s="315" t="s">
        <v>1132</v>
      </c>
      <c r="V176" s="316">
        <v>205</v>
      </c>
      <c r="W176" s="272">
        <v>10</v>
      </c>
      <c r="X176" s="273" t="s">
        <v>395</v>
      </c>
      <c r="Y176" s="273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523">
        <v>21</v>
      </c>
      <c r="C177" s="524" t="s">
        <v>5662</v>
      </c>
      <c r="D177" s="525">
        <v>38</v>
      </c>
      <c r="E177" s="565">
        <v>17</v>
      </c>
      <c r="F177" s="565" t="s">
        <v>4912</v>
      </c>
      <c r="G177" s="566">
        <v>25</v>
      </c>
      <c r="H177" s="523">
        <v>10</v>
      </c>
      <c r="I177" s="524" t="s">
        <v>4161</v>
      </c>
      <c r="J177" s="525">
        <v>100</v>
      </c>
      <c r="K177" s="272">
        <v>17</v>
      </c>
      <c r="L177" s="273" t="s">
        <v>3376</v>
      </c>
      <c r="M177" s="273">
        <v>79</v>
      </c>
      <c r="N177" s="145">
        <v>12</v>
      </c>
      <c r="O177" s="146" t="s">
        <v>2635</v>
      </c>
      <c r="P177" s="147">
        <v>39</v>
      </c>
      <c r="Q177" s="135">
        <v>12</v>
      </c>
      <c r="R177" s="286" t="s">
        <v>1887</v>
      </c>
      <c r="S177" s="136">
        <v>104</v>
      </c>
      <c r="T177" s="314">
        <v>10</v>
      </c>
      <c r="U177" s="315" t="s">
        <v>1133</v>
      </c>
      <c r="V177" s="316">
        <v>140</v>
      </c>
      <c r="W177" s="272">
        <v>7</v>
      </c>
      <c r="X177" s="273" t="s">
        <v>396</v>
      </c>
      <c r="Y177" s="273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523">
        <v>1</v>
      </c>
      <c r="C178" s="524" t="s">
        <v>5663</v>
      </c>
      <c r="D178" s="525">
        <v>1</v>
      </c>
      <c r="E178" s="565">
        <v>0</v>
      </c>
      <c r="F178" s="565" t="s">
        <v>270</v>
      </c>
      <c r="G178" s="566">
        <v>0</v>
      </c>
      <c r="H178" s="523">
        <v>0</v>
      </c>
      <c r="I178" s="524" t="s">
        <v>270</v>
      </c>
      <c r="J178" s="525">
        <v>0</v>
      </c>
      <c r="K178" s="272">
        <v>0</v>
      </c>
      <c r="L178" s="273" t="s">
        <v>270</v>
      </c>
      <c r="M178" s="273">
        <v>0</v>
      </c>
      <c r="N178" s="145">
        <v>0</v>
      </c>
      <c r="O178" s="146" t="s">
        <v>270</v>
      </c>
      <c r="P178" s="147">
        <v>0</v>
      </c>
      <c r="Q178" s="135">
        <v>0</v>
      </c>
      <c r="R178" s="286" t="s">
        <v>270</v>
      </c>
      <c r="S178" s="136">
        <v>0</v>
      </c>
      <c r="T178" s="314">
        <v>0</v>
      </c>
      <c r="U178" s="315" t="s">
        <v>270</v>
      </c>
      <c r="V178" s="316">
        <v>0</v>
      </c>
      <c r="W178" s="272">
        <v>1</v>
      </c>
      <c r="X178" s="273" t="s">
        <v>397</v>
      </c>
      <c r="Y178" s="273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523">
        <v>1</v>
      </c>
      <c r="C179" s="524" t="s">
        <v>1862</v>
      </c>
      <c r="D179" s="525">
        <v>78</v>
      </c>
      <c r="E179" s="565">
        <v>5</v>
      </c>
      <c r="F179" s="565" t="s">
        <v>4913</v>
      </c>
      <c r="G179" s="566">
        <v>70</v>
      </c>
      <c r="H179" s="523">
        <v>3</v>
      </c>
      <c r="I179" s="524" t="s">
        <v>1468</v>
      </c>
      <c r="J179" s="525">
        <v>128</v>
      </c>
      <c r="K179" s="272">
        <v>5</v>
      </c>
      <c r="L179" s="273" t="s">
        <v>3377</v>
      </c>
      <c r="M179" s="273">
        <v>99</v>
      </c>
      <c r="N179" s="145">
        <v>8</v>
      </c>
      <c r="O179" s="146" t="s">
        <v>2636</v>
      </c>
      <c r="P179" s="147">
        <v>146</v>
      </c>
      <c r="Q179" s="135">
        <v>6</v>
      </c>
      <c r="R179" s="286" t="s">
        <v>1888</v>
      </c>
      <c r="S179" s="136">
        <v>155</v>
      </c>
      <c r="T179" s="314">
        <v>6</v>
      </c>
      <c r="U179" s="315" t="s">
        <v>1134</v>
      </c>
      <c r="V179" s="316">
        <v>106</v>
      </c>
      <c r="W179" s="272">
        <v>4</v>
      </c>
      <c r="X179" s="273" t="s">
        <v>398</v>
      </c>
      <c r="Y179" s="273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523">
        <v>2</v>
      </c>
      <c r="C180" s="524" t="s">
        <v>5664</v>
      </c>
      <c r="D180" s="525">
        <v>33</v>
      </c>
      <c r="E180" s="565">
        <v>11</v>
      </c>
      <c r="F180" s="565" t="s">
        <v>4914</v>
      </c>
      <c r="G180" s="566">
        <v>68</v>
      </c>
      <c r="H180" s="523">
        <v>2</v>
      </c>
      <c r="I180" s="524" t="s">
        <v>4162</v>
      </c>
      <c r="J180" s="525">
        <v>205</v>
      </c>
      <c r="K180" s="272">
        <v>6</v>
      </c>
      <c r="L180" s="273" t="s">
        <v>3378</v>
      </c>
      <c r="M180" s="273">
        <v>57</v>
      </c>
      <c r="N180" s="145">
        <v>6</v>
      </c>
      <c r="O180" s="146" t="s">
        <v>2637</v>
      </c>
      <c r="P180" s="147">
        <v>108</v>
      </c>
      <c r="Q180" s="135">
        <v>4</v>
      </c>
      <c r="R180" s="286" t="s">
        <v>1889</v>
      </c>
      <c r="S180" s="136">
        <v>128</v>
      </c>
      <c r="T180" s="314">
        <v>4</v>
      </c>
      <c r="U180" s="315" t="s">
        <v>1135</v>
      </c>
      <c r="V180" s="316">
        <v>103</v>
      </c>
      <c r="W180" s="272">
        <v>4</v>
      </c>
      <c r="X180" s="273" t="s">
        <v>399</v>
      </c>
      <c r="Y180" s="273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523">
        <v>3</v>
      </c>
      <c r="C181" s="524" t="s">
        <v>5665</v>
      </c>
      <c r="D181" s="525">
        <v>20</v>
      </c>
      <c r="E181" s="565">
        <v>5</v>
      </c>
      <c r="F181" s="565" t="s">
        <v>4915</v>
      </c>
      <c r="G181" s="566">
        <v>79</v>
      </c>
      <c r="H181" s="523">
        <v>7</v>
      </c>
      <c r="I181" s="524" t="s">
        <v>4163</v>
      </c>
      <c r="J181" s="525">
        <v>143</v>
      </c>
      <c r="K181" s="272">
        <v>1</v>
      </c>
      <c r="L181" s="273" t="s">
        <v>3379</v>
      </c>
      <c r="M181" s="273">
        <v>6</v>
      </c>
      <c r="N181" s="145">
        <v>7</v>
      </c>
      <c r="O181" s="146" t="s">
        <v>2638</v>
      </c>
      <c r="P181" s="147">
        <v>33</v>
      </c>
      <c r="Q181" s="135">
        <v>6</v>
      </c>
      <c r="R181" s="286" t="s">
        <v>1890</v>
      </c>
      <c r="S181" s="136">
        <v>47</v>
      </c>
      <c r="T181" s="314">
        <v>3</v>
      </c>
      <c r="U181" s="315" t="s">
        <v>1136</v>
      </c>
      <c r="V181" s="316">
        <v>171</v>
      </c>
      <c r="W181" s="272">
        <v>4</v>
      </c>
      <c r="X181" s="273" t="s">
        <v>400</v>
      </c>
      <c r="Y181" s="273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523">
        <v>6</v>
      </c>
      <c r="C182" s="524" t="s">
        <v>5666</v>
      </c>
      <c r="D182" s="525">
        <v>56</v>
      </c>
      <c r="E182" s="565">
        <v>10</v>
      </c>
      <c r="F182" s="565" t="s">
        <v>4916</v>
      </c>
      <c r="G182" s="566">
        <v>54</v>
      </c>
      <c r="H182" s="523">
        <v>14</v>
      </c>
      <c r="I182" s="524" t="s">
        <v>4164</v>
      </c>
      <c r="J182" s="525">
        <v>60</v>
      </c>
      <c r="K182" s="272">
        <v>11</v>
      </c>
      <c r="L182" s="273" t="s">
        <v>3380</v>
      </c>
      <c r="M182" s="273">
        <v>97</v>
      </c>
      <c r="N182" s="145">
        <v>9</v>
      </c>
      <c r="O182" s="146" t="s">
        <v>2639</v>
      </c>
      <c r="P182" s="147">
        <v>91</v>
      </c>
      <c r="Q182" s="135">
        <v>3</v>
      </c>
      <c r="R182" s="286" t="s">
        <v>1891</v>
      </c>
      <c r="S182" s="136">
        <v>201</v>
      </c>
      <c r="T182" s="314">
        <v>5</v>
      </c>
      <c r="U182" s="315" t="s">
        <v>1137</v>
      </c>
      <c r="V182" s="316">
        <v>91</v>
      </c>
      <c r="W182" s="272">
        <v>11</v>
      </c>
      <c r="X182" s="273" t="s">
        <v>401</v>
      </c>
      <c r="Y182" s="273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523">
        <v>6</v>
      </c>
      <c r="C183" s="524" t="s">
        <v>5667</v>
      </c>
      <c r="D183" s="525">
        <v>63</v>
      </c>
      <c r="E183" s="565">
        <v>3</v>
      </c>
      <c r="F183" s="565" t="s">
        <v>4917</v>
      </c>
      <c r="G183" s="566">
        <v>24</v>
      </c>
      <c r="H183" s="523">
        <v>5</v>
      </c>
      <c r="I183" s="524" t="s">
        <v>4165</v>
      </c>
      <c r="J183" s="525">
        <v>64</v>
      </c>
      <c r="K183" s="272">
        <v>1</v>
      </c>
      <c r="L183" s="273" t="s">
        <v>3381</v>
      </c>
      <c r="M183" s="273">
        <v>206</v>
      </c>
      <c r="N183" s="145">
        <v>2</v>
      </c>
      <c r="O183" s="146" t="s">
        <v>2640</v>
      </c>
      <c r="P183" s="147">
        <v>132</v>
      </c>
      <c r="Q183" s="135">
        <v>5</v>
      </c>
      <c r="R183" s="286" t="s">
        <v>1892</v>
      </c>
      <c r="S183" s="136">
        <v>34</v>
      </c>
      <c r="T183" s="314">
        <v>7</v>
      </c>
      <c r="U183" s="315" t="s">
        <v>1138</v>
      </c>
      <c r="V183" s="316">
        <v>173</v>
      </c>
      <c r="W183" s="272">
        <v>2</v>
      </c>
      <c r="X183" s="273" t="s">
        <v>402</v>
      </c>
      <c r="Y183" s="273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523">
        <v>17</v>
      </c>
      <c r="C184" s="524" t="s">
        <v>5668</v>
      </c>
      <c r="D184" s="525">
        <v>39</v>
      </c>
      <c r="E184" s="565">
        <v>14</v>
      </c>
      <c r="F184" s="565" t="s">
        <v>4918</v>
      </c>
      <c r="G184" s="566">
        <v>97</v>
      </c>
      <c r="H184" s="523">
        <v>19</v>
      </c>
      <c r="I184" s="524" t="s">
        <v>4166</v>
      </c>
      <c r="J184" s="525">
        <v>81</v>
      </c>
      <c r="K184" s="272">
        <v>8</v>
      </c>
      <c r="L184" s="273" t="s">
        <v>3382</v>
      </c>
      <c r="M184" s="273">
        <v>33</v>
      </c>
      <c r="N184" s="145">
        <v>15</v>
      </c>
      <c r="O184" s="146" t="s">
        <v>2641</v>
      </c>
      <c r="P184" s="147">
        <v>98</v>
      </c>
      <c r="Q184" s="135">
        <v>8</v>
      </c>
      <c r="R184" s="286" t="s">
        <v>1893</v>
      </c>
      <c r="S184" s="136">
        <v>102</v>
      </c>
      <c r="T184" s="314">
        <v>11</v>
      </c>
      <c r="U184" s="315" t="s">
        <v>1139</v>
      </c>
      <c r="V184" s="316">
        <v>104</v>
      </c>
      <c r="W184" s="272">
        <v>10</v>
      </c>
      <c r="X184" s="273" t="s">
        <v>403</v>
      </c>
      <c r="Y184" s="273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523">
        <v>16</v>
      </c>
      <c r="C185" s="524" t="s">
        <v>5669</v>
      </c>
      <c r="D185" s="525">
        <v>38</v>
      </c>
      <c r="E185" s="565">
        <v>24</v>
      </c>
      <c r="F185" s="565" t="s">
        <v>4919</v>
      </c>
      <c r="G185" s="566">
        <v>58</v>
      </c>
      <c r="H185" s="523">
        <v>21</v>
      </c>
      <c r="I185" s="524" t="s">
        <v>4167</v>
      </c>
      <c r="J185" s="525">
        <v>90</v>
      </c>
      <c r="K185" s="272">
        <v>11</v>
      </c>
      <c r="L185" s="273" t="s">
        <v>3383</v>
      </c>
      <c r="M185" s="273">
        <v>82</v>
      </c>
      <c r="N185" s="145">
        <v>17</v>
      </c>
      <c r="O185" s="146" t="s">
        <v>2642</v>
      </c>
      <c r="P185" s="147">
        <v>91</v>
      </c>
      <c r="Q185" s="135">
        <v>14</v>
      </c>
      <c r="R185" s="286" t="s">
        <v>1894</v>
      </c>
      <c r="S185" s="136">
        <v>171</v>
      </c>
      <c r="T185" s="314">
        <v>20</v>
      </c>
      <c r="U185" s="315" t="s">
        <v>1140</v>
      </c>
      <c r="V185" s="316">
        <v>139</v>
      </c>
      <c r="W185" s="272">
        <v>26</v>
      </c>
      <c r="X185" s="273" t="s">
        <v>404</v>
      </c>
      <c r="Y185" s="273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523">
        <v>15</v>
      </c>
      <c r="C186" s="524" t="s">
        <v>5670</v>
      </c>
      <c r="D186" s="525">
        <v>76</v>
      </c>
      <c r="E186" s="565">
        <v>20</v>
      </c>
      <c r="F186" s="565" t="s">
        <v>4920</v>
      </c>
      <c r="G186" s="566">
        <v>133</v>
      </c>
      <c r="H186" s="523">
        <v>14</v>
      </c>
      <c r="I186" s="524" t="s">
        <v>4168</v>
      </c>
      <c r="J186" s="525">
        <v>185</v>
      </c>
      <c r="K186" s="272">
        <v>18</v>
      </c>
      <c r="L186" s="273" t="s">
        <v>3384</v>
      </c>
      <c r="M186" s="273">
        <v>129</v>
      </c>
      <c r="N186" s="145">
        <v>14</v>
      </c>
      <c r="O186" s="146" t="s">
        <v>2643</v>
      </c>
      <c r="P186" s="147">
        <v>223</v>
      </c>
      <c r="Q186" s="135">
        <v>9</v>
      </c>
      <c r="R186" s="286" t="s">
        <v>1895</v>
      </c>
      <c r="S186" s="136">
        <v>178</v>
      </c>
      <c r="T186" s="314">
        <v>18</v>
      </c>
      <c r="U186" s="315" t="s">
        <v>1141</v>
      </c>
      <c r="V186" s="316">
        <v>139</v>
      </c>
      <c r="W186" s="272">
        <v>11</v>
      </c>
      <c r="X186" s="273" t="s">
        <v>405</v>
      </c>
      <c r="Y186" s="273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8" t="s">
        <v>92</v>
      </c>
      <c r="B187" s="537"/>
      <c r="C187" s="537"/>
      <c r="D187" s="602"/>
      <c r="E187" s="582"/>
      <c r="F187" s="558"/>
      <c r="G187" s="573"/>
      <c r="H187" s="537"/>
      <c r="I187" s="538"/>
      <c r="J187" s="539"/>
      <c r="K187" s="208"/>
      <c r="L187" s="489"/>
      <c r="M187" s="490"/>
      <c r="N187" s="196"/>
      <c r="O187" s="196"/>
      <c r="P187" s="342"/>
      <c r="Q187" s="454"/>
      <c r="R187" s="455"/>
      <c r="S187" s="456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9"/>
      <c r="AP187" s="209"/>
      <c r="AQ187" s="217"/>
      <c r="AR187" s="210"/>
      <c r="AS187" s="210"/>
      <c r="AT187" s="216"/>
      <c r="AU187" s="211"/>
      <c r="AV187" s="211"/>
      <c r="AW187" s="213"/>
      <c r="AX187" s="212"/>
      <c r="AY187" s="212"/>
      <c r="AZ187" s="214"/>
      <c r="BA187" s="211"/>
      <c r="BB187" s="211"/>
      <c r="BC187" s="213"/>
      <c r="BD187" s="212"/>
      <c r="BE187" s="212"/>
      <c r="BF187" s="214"/>
      <c r="BG187" s="211"/>
      <c r="BH187" s="211"/>
      <c r="BI187" s="213"/>
      <c r="BJ187" s="161"/>
      <c r="BK187" s="161"/>
      <c r="BL187" s="162"/>
    </row>
    <row r="188" spans="1:64" x14ac:dyDescent="0.2">
      <c r="A188" s="204" t="s">
        <v>62</v>
      </c>
      <c r="B188" s="436">
        <v>339</v>
      </c>
      <c r="C188" s="546" t="s">
        <v>5687</v>
      </c>
      <c r="D188" s="547">
        <v>28</v>
      </c>
      <c r="E188" s="599">
        <v>348</v>
      </c>
      <c r="F188" s="580" t="s">
        <v>4936</v>
      </c>
      <c r="G188" s="581">
        <v>31</v>
      </c>
      <c r="H188" s="436">
        <v>333</v>
      </c>
      <c r="I188" s="546" t="s">
        <v>4184</v>
      </c>
      <c r="J188" s="547">
        <v>44</v>
      </c>
      <c r="K188" s="279">
        <v>291</v>
      </c>
      <c r="L188" s="280" t="s">
        <v>3401</v>
      </c>
      <c r="M188" s="281">
        <v>62</v>
      </c>
      <c r="N188" s="225">
        <v>380</v>
      </c>
      <c r="O188" s="225" t="s">
        <v>2659</v>
      </c>
      <c r="P188" s="226">
        <v>62</v>
      </c>
      <c r="Q188" s="255">
        <v>321</v>
      </c>
      <c r="R188" s="308" t="s">
        <v>1773</v>
      </c>
      <c r="S188" s="256">
        <v>71</v>
      </c>
      <c r="T188" s="320">
        <v>338</v>
      </c>
      <c r="U188" s="321" t="s">
        <v>1158</v>
      </c>
      <c r="V188" s="322">
        <v>96</v>
      </c>
      <c r="W188" s="279">
        <v>288</v>
      </c>
      <c r="X188" s="280" t="s">
        <v>421</v>
      </c>
      <c r="Y188" s="281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430">
        <v>4</v>
      </c>
      <c r="C189" s="524" t="s">
        <v>5672</v>
      </c>
      <c r="D189" s="525">
        <v>9</v>
      </c>
      <c r="E189" s="598">
        <v>3</v>
      </c>
      <c r="F189" s="565" t="s">
        <v>4922</v>
      </c>
      <c r="G189" s="566">
        <v>18</v>
      </c>
      <c r="H189" s="430">
        <v>3</v>
      </c>
      <c r="I189" s="524" t="s">
        <v>4170</v>
      </c>
      <c r="J189" s="525">
        <v>67</v>
      </c>
      <c r="K189" s="272">
        <v>4</v>
      </c>
      <c r="L189" s="273" t="s">
        <v>3386</v>
      </c>
      <c r="M189" s="273">
        <v>56</v>
      </c>
      <c r="N189" s="145">
        <v>10</v>
      </c>
      <c r="O189" s="146" t="s">
        <v>2645</v>
      </c>
      <c r="P189" s="147">
        <v>89</v>
      </c>
      <c r="Q189" s="135">
        <v>5</v>
      </c>
      <c r="R189" s="286" t="s">
        <v>1897</v>
      </c>
      <c r="S189" s="136">
        <v>40</v>
      </c>
      <c r="T189" s="314">
        <v>1</v>
      </c>
      <c r="U189" s="315" t="s">
        <v>1143</v>
      </c>
      <c r="V189" s="316">
        <v>58</v>
      </c>
      <c r="W189" s="272">
        <v>2</v>
      </c>
      <c r="X189" s="273" t="s">
        <v>407</v>
      </c>
      <c r="Y189" s="273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523">
        <v>3</v>
      </c>
      <c r="C190" s="524" t="s">
        <v>5673</v>
      </c>
      <c r="D190" s="525">
        <v>71</v>
      </c>
      <c r="E190" s="565">
        <v>10</v>
      </c>
      <c r="F190" s="565" t="s">
        <v>4923</v>
      </c>
      <c r="G190" s="566">
        <v>30</v>
      </c>
      <c r="H190" s="523">
        <v>5</v>
      </c>
      <c r="I190" s="524" t="s">
        <v>4171</v>
      </c>
      <c r="J190" s="525">
        <v>43</v>
      </c>
      <c r="K190" s="272">
        <v>3</v>
      </c>
      <c r="L190" s="273" t="s">
        <v>3387</v>
      </c>
      <c r="M190" s="273">
        <v>61</v>
      </c>
      <c r="N190" s="145">
        <v>6</v>
      </c>
      <c r="O190" s="146" t="s">
        <v>2646</v>
      </c>
      <c r="P190" s="147">
        <v>78</v>
      </c>
      <c r="Q190" s="135">
        <v>5</v>
      </c>
      <c r="R190" s="286" t="s">
        <v>1898</v>
      </c>
      <c r="S190" s="136">
        <v>52</v>
      </c>
      <c r="T190" s="314">
        <v>4</v>
      </c>
      <c r="U190" s="315" t="s">
        <v>1144</v>
      </c>
      <c r="V190" s="316">
        <v>148</v>
      </c>
      <c r="W190" s="272">
        <v>0</v>
      </c>
      <c r="X190" s="273" t="s">
        <v>270</v>
      </c>
      <c r="Y190" s="273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523">
        <v>5</v>
      </c>
      <c r="C191" s="524" t="s">
        <v>5674</v>
      </c>
      <c r="D191" s="525">
        <v>23</v>
      </c>
      <c r="E191" s="565">
        <v>6</v>
      </c>
      <c r="F191" s="565" t="s">
        <v>4924</v>
      </c>
      <c r="G191" s="566">
        <v>65</v>
      </c>
      <c r="H191" s="523">
        <v>9</v>
      </c>
      <c r="I191" s="524" t="s">
        <v>4172</v>
      </c>
      <c r="J191" s="525">
        <v>96</v>
      </c>
      <c r="K191" s="272">
        <v>9</v>
      </c>
      <c r="L191" s="273" t="s">
        <v>3388</v>
      </c>
      <c r="M191" s="273">
        <v>120</v>
      </c>
      <c r="N191" s="145">
        <v>6</v>
      </c>
      <c r="O191" s="146" t="s">
        <v>2647</v>
      </c>
      <c r="P191" s="147">
        <v>141</v>
      </c>
      <c r="Q191" s="135">
        <v>6</v>
      </c>
      <c r="R191" s="286" t="s">
        <v>1899</v>
      </c>
      <c r="S191" s="136">
        <v>103</v>
      </c>
      <c r="T191" s="314">
        <v>13</v>
      </c>
      <c r="U191" s="315" t="s">
        <v>1145</v>
      </c>
      <c r="V191" s="316">
        <v>118</v>
      </c>
      <c r="W191" s="272">
        <v>7</v>
      </c>
      <c r="X191" s="273" t="s">
        <v>408</v>
      </c>
      <c r="Y191" s="273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8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5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523">
        <v>5</v>
      </c>
      <c r="C192" s="524" t="s">
        <v>5675</v>
      </c>
      <c r="D192" s="525">
        <v>23</v>
      </c>
      <c r="E192" s="565">
        <v>7</v>
      </c>
      <c r="F192" s="565" t="s">
        <v>4925</v>
      </c>
      <c r="G192" s="566">
        <v>54</v>
      </c>
      <c r="H192" s="523">
        <v>9</v>
      </c>
      <c r="I192" s="524" t="s">
        <v>4173</v>
      </c>
      <c r="J192" s="525">
        <v>73</v>
      </c>
      <c r="K192" s="272">
        <v>6</v>
      </c>
      <c r="L192" s="273" t="s">
        <v>3389</v>
      </c>
      <c r="M192" s="273">
        <v>150</v>
      </c>
      <c r="N192" s="145">
        <v>10</v>
      </c>
      <c r="O192" s="146" t="s">
        <v>2648</v>
      </c>
      <c r="P192" s="147">
        <v>73</v>
      </c>
      <c r="Q192" s="135">
        <v>7</v>
      </c>
      <c r="R192" s="286" t="s">
        <v>1900</v>
      </c>
      <c r="S192" s="136">
        <v>80</v>
      </c>
      <c r="T192" s="314">
        <v>3</v>
      </c>
      <c r="U192" s="315" t="s">
        <v>1146</v>
      </c>
      <c r="V192" s="316">
        <v>82</v>
      </c>
      <c r="W192" s="272">
        <v>4</v>
      </c>
      <c r="X192" s="273" t="s">
        <v>409</v>
      </c>
      <c r="Y192" s="273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523">
        <v>60</v>
      </c>
      <c r="C193" s="524" t="s">
        <v>5676</v>
      </c>
      <c r="D193" s="525">
        <v>32</v>
      </c>
      <c r="E193" s="565">
        <v>49</v>
      </c>
      <c r="F193" s="565" t="s">
        <v>4926</v>
      </c>
      <c r="G193" s="566">
        <v>15</v>
      </c>
      <c r="H193" s="523">
        <v>34</v>
      </c>
      <c r="I193" s="524" t="s">
        <v>4174</v>
      </c>
      <c r="J193" s="525">
        <v>31</v>
      </c>
      <c r="K193" s="272">
        <v>36</v>
      </c>
      <c r="L193" s="273" t="s">
        <v>3390</v>
      </c>
      <c r="M193" s="273">
        <v>54</v>
      </c>
      <c r="N193" s="145">
        <v>49</v>
      </c>
      <c r="O193" s="146" t="s">
        <v>2649</v>
      </c>
      <c r="P193" s="147">
        <v>49</v>
      </c>
      <c r="Q193" s="135">
        <v>46</v>
      </c>
      <c r="R193" s="286" t="s">
        <v>1901</v>
      </c>
      <c r="S193" s="136">
        <v>71</v>
      </c>
      <c r="T193" s="314">
        <v>38</v>
      </c>
      <c r="U193" s="315" t="s">
        <v>1147</v>
      </c>
      <c r="V193" s="316">
        <v>70</v>
      </c>
      <c r="W193" s="272">
        <v>43</v>
      </c>
      <c r="X193" s="273" t="s">
        <v>410</v>
      </c>
      <c r="Y193" s="273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523">
        <v>60</v>
      </c>
      <c r="C194" s="524" t="s">
        <v>5677</v>
      </c>
      <c r="D194" s="525">
        <v>44</v>
      </c>
      <c r="E194" s="565">
        <v>48</v>
      </c>
      <c r="F194" s="565" t="s">
        <v>4927</v>
      </c>
      <c r="G194" s="566">
        <v>27</v>
      </c>
      <c r="H194" s="523">
        <v>48</v>
      </c>
      <c r="I194" s="524" t="s">
        <v>4175</v>
      </c>
      <c r="J194" s="525">
        <v>51</v>
      </c>
      <c r="K194" s="272">
        <v>45</v>
      </c>
      <c r="L194" s="273" t="s">
        <v>3391</v>
      </c>
      <c r="M194" s="273">
        <v>46</v>
      </c>
      <c r="N194" s="145">
        <v>66</v>
      </c>
      <c r="O194" s="146" t="s">
        <v>2650</v>
      </c>
      <c r="P194" s="147">
        <v>73</v>
      </c>
      <c r="Q194" s="135">
        <v>62</v>
      </c>
      <c r="R194" s="286" t="s">
        <v>1902</v>
      </c>
      <c r="S194" s="136">
        <v>79</v>
      </c>
      <c r="T194" s="314">
        <v>55</v>
      </c>
      <c r="U194" s="315" t="s">
        <v>1148</v>
      </c>
      <c r="V194" s="316">
        <v>130</v>
      </c>
      <c r="W194" s="272">
        <v>49</v>
      </c>
      <c r="X194" s="273" t="s">
        <v>411</v>
      </c>
      <c r="Y194" s="273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523">
        <v>35</v>
      </c>
      <c r="C195" s="524" t="s">
        <v>5678</v>
      </c>
      <c r="D195" s="525">
        <v>16</v>
      </c>
      <c r="E195" s="565">
        <v>23</v>
      </c>
      <c r="F195" s="565" t="s">
        <v>4928</v>
      </c>
      <c r="G195" s="566">
        <v>20</v>
      </c>
      <c r="H195" s="523">
        <v>30</v>
      </c>
      <c r="I195" s="524" t="s">
        <v>4176</v>
      </c>
      <c r="J195" s="525">
        <v>34</v>
      </c>
      <c r="K195" s="272">
        <v>29</v>
      </c>
      <c r="L195" s="273" t="s">
        <v>3392</v>
      </c>
      <c r="M195" s="273">
        <v>55</v>
      </c>
      <c r="N195" s="145">
        <v>33</v>
      </c>
      <c r="O195" s="146" t="s">
        <v>2651</v>
      </c>
      <c r="P195" s="147">
        <v>43</v>
      </c>
      <c r="Q195" s="135">
        <v>25</v>
      </c>
      <c r="R195" s="286" t="s">
        <v>1903</v>
      </c>
      <c r="S195" s="136">
        <v>53</v>
      </c>
      <c r="T195" s="314">
        <v>24</v>
      </c>
      <c r="U195" s="315" t="s">
        <v>1149</v>
      </c>
      <c r="V195" s="316">
        <v>117</v>
      </c>
      <c r="W195" s="272">
        <v>28</v>
      </c>
      <c r="X195" s="273" t="s">
        <v>412</v>
      </c>
      <c r="Y195" s="273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523">
        <v>17</v>
      </c>
      <c r="C196" s="524" t="s">
        <v>5679</v>
      </c>
      <c r="D196" s="525">
        <v>32</v>
      </c>
      <c r="E196" s="565">
        <v>13</v>
      </c>
      <c r="F196" s="565" t="s">
        <v>4929</v>
      </c>
      <c r="G196" s="566">
        <v>64</v>
      </c>
      <c r="H196" s="523">
        <v>13</v>
      </c>
      <c r="I196" s="524" t="s">
        <v>4177</v>
      </c>
      <c r="J196" s="525">
        <v>47</v>
      </c>
      <c r="K196" s="272">
        <v>18</v>
      </c>
      <c r="L196" s="273" t="s">
        <v>3393</v>
      </c>
      <c r="M196" s="273">
        <v>67</v>
      </c>
      <c r="N196" s="145">
        <v>18</v>
      </c>
      <c r="O196" s="146" t="s">
        <v>2652</v>
      </c>
      <c r="P196" s="147">
        <v>54</v>
      </c>
      <c r="Q196" s="135">
        <v>15</v>
      </c>
      <c r="R196" s="286" t="s">
        <v>1904</v>
      </c>
      <c r="S196" s="136">
        <v>61</v>
      </c>
      <c r="T196" s="314">
        <v>16</v>
      </c>
      <c r="U196" s="315" t="s">
        <v>1150</v>
      </c>
      <c r="V196" s="316">
        <v>95</v>
      </c>
      <c r="W196" s="272">
        <v>14</v>
      </c>
      <c r="X196" s="273" t="s">
        <v>413</v>
      </c>
      <c r="Y196" s="273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523">
        <v>1</v>
      </c>
      <c r="C197" s="524" t="s">
        <v>5680</v>
      </c>
      <c r="D197" s="525">
        <v>7</v>
      </c>
      <c r="E197" s="565">
        <v>4</v>
      </c>
      <c r="F197" s="565" t="s">
        <v>1297</v>
      </c>
      <c r="G197" s="566">
        <v>23</v>
      </c>
      <c r="H197" s="523">
        <v>1</v>
      </c>
      <c r="I197" s="524" t="s">
        <v>4066</v>
      </c>
      <c r="J197" s="525">
        <v>5</v>
      </c>
      <c r="K197" s="272">
        <v>3</v>
      </c>
      <c r="L197" s="273" t="s">
        <v>3394</v>
      </c>
      <c r="M197" s="273">
        <v>35</v>
      </c>
      <c r="N197" s="145">
        <v>6</v>
      </c>
      <c r="O197" s="146" t="s">
        <v>2653</v>
      </c>
      <c r="P197" s="147">
        <v>81</v>
      </c>
      <c r="Q197" s="135">
        <v>4</v>
      </c>
      <c r="R197" s="286" t="s">
        <v>1905</v>
      </c>
      <c r="S197" s="136">
        <v>45</v>
      </c>
      <c r="T197" s="314">
        <v>3</v>
      </c>
      <c r="U197" s="315" t="s">
        <v>1151</v>
      </c>
      <c r="V197" s="316">
        <v>85</v>
      </c>
      <c r="W197" s="272">
        <v>2</v>
      </c>
      <c r="X197" s="273" t="s">
        <v>414</v>
      </c>
      <c r="Y197" s="273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523">
        <v>4</v>
      </c>
      <c r="C198" s="524" t="s">
        <v>5681</v>
      </c>
      <c r="D198" s="525">
        <v>4</v>
      </c>
      <c r="E198" s="565">
        <v>2</v>
      </c>
      <c r="F198" s="565" t="s">
        <v>4930</v>
      </c>
      <c r="G198" s="566">
        <v>92</v>
      </c>
      <c r="H198" s="523">
        <v>6</v>
      </c>
      <c r="I198" s="524" t="s">
        <v>4178</v>
      </c>
      <c r="J198" s="525">
        <v>89</v>
      </c>
      <c r="K198" s="272">
        <v>5</v>
      </c>
      <c r="L198" s="273" t="s">
        <v>3395</v>
      </c>
      <c r="M198" s="273">
        <v>77</v>
      </c>
      <c r="N198" s="145">
        <v>8</v>
      </c>
      <c r="O198" s="146" t="s">
        <v>1867</v>
      </c>
      <c r="P198" s="147">
        <v>85</v>
      </c>
      <c r="Q198" s="135">
        <v>4</v>
      </c>
      <c r="R198" s="286" t="s">
        <v>1906</v>
      </c>
      <c r="S198" s="136">
        <v>50</v>
      </c>
      <c r="T198" s="314">
        <v>4</v>
      </c>
      <c r="U198" s="315" t="s">
        <v>1152</v>
      </c>
      <c r="V198" s="316">
        <v>39</v>
      </c>
      <c r="W198" s="272">
        <v>7</v>
      </c>
      <c r="X198" s="273" t="s">
        <v>415</v>
      </c>
      <c r="Y198" s="273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523">
        <v>14</v>
      </c>
      <c r="C199" s="524" t="s">
        <v>5682</v>
      </c>
      <c r="D199" s="525">
        <v>21</v>
      </c>
      <c r="E199" s="565">
        <v>35</v>
      </c>
      <c r="F199" s="565" t="s">
        <v>4931</v>
      </c>
      <c r="G199" s="566">
        <v>38</v>
      </c>
      <c r="H199" s="523">
        <v>31</v>
      </c>
      <c r="I199" s="524" t="s">
        <v>4179</v>
      </c>
      <c r="J199" s="525">
        <v>39</v>
      </c>
      <c r="K199" s="272">
        <v>15</v>
      </c>
      <c r="L199" s="273" t="s">
        <v>3396</v>
      </c>
      <c r="M199" s="273">
        <v>68</v>
      </c>
      <c r="N199" s="145">
        <v>26</v>
      </c>
      <c r="O199" s="146" t="s">
        <v>2654</v>
      </c>
      <c r="P199" s="147">
        <v>43</v>
      </c>
      <c r="Q199" s="135">
        <v>24</v>
      </c>
      <c r="R199" s="286" t="s">
        <v>1907</v>
      </c>
      <c r="S199" s="136">
        <v>71</v>
      </c>
      <c r="T199" s="314">
        <v>25</v>
      </c>
      <c r="U199" s="315" t="s">
        <v>1153</v>
      </c>
      <c r="V199" s="316">
        <v>89</v>
      </c>
      <c r="W199" s="272">
        <v>28</v>
      </c>
      <c r="X199" s="273" t="s">
        <v>416</v>
      </c>
      <c r="Y199" s="273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523">
        <v>22</v>
      </c>
      <c r="C200" s="524" t="s">
        <v>5683</v>
      </c>
      <c r="D200" s="525">
        <v>28</v>
      </c>
      <c r="E200" s="565">
        <v>28</v>
      </c>
      <c r="F200" s="565" t="s">
        <v>4932</v>
      </c>
      <c r="G200" s="566">
        <v>36</v>
      </c>
      <c r="H200" s="523">
        <v>22</v>
      </c>
      <c r="I200" s="524" t="s">
        <v>4180</v>
      </c>
      <c r="J200" s="525">
        <v>50</v>
      </c>
      <c r="K200" s="272">
        <v>18</v>
      </c>
      <c r="L200" s="273" t="s">
        <v>3397</v>
      </c>
      <c r="M200" s="273">
        <v>69</v>
      </c>
      <c r="N200" s="145">
        <v>26</v>
      </c>
      <c r="O200" s="146" t="s">
        <v>2655</v>
      </c>
      <c r="P200" s="147">
        <v>48</v>
      </c>
      <c r="Q200" s="135">
        <v>14</v>
      </c>
      <c r="R200" s="286" t="s">
        <v>1908</v>
      </c>
      <c r="S200" s="136">
        <v>89</v>
      </c>
      <c r="T200" s="314">
        <v>24</v>
      </c>
      <c r="U200" s="315" t="s">
        <v>1154</v>
      </c>
      <c r="V200" s="316">
        <v>80</v>
      </c>
      <c r="W200" s="272">
        <v>9</v>
      </c>
      <c r="X200" s="273" t="s">
        <v>417</v>
      </c>
      <c r="Y200" s="273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523">
        <v>6</v>
      </c>
      <c r="C201" s="524" t="s">
        <v>5684</v>
      </c>
      <c r="D201" s="525">
        <v>12</v>
      </c>
      <c r="E201" s="565">
        <v>11</v>
      </c>
      <c r="F201" s="565" t="s">
        <v>4933</v>
      </c>
      <c r="G201" s="566">
        <v>66</v>
      </c>
      <c r="H201" s="523">
        <v>15</v>
      </c>
      <c r="I201" s="524" t="s">
        <v>4181</v>
      </c>
      <c r="J201" s="525">
        <v>30</v>
      </c>
      <c r="K201" s="272">
        <v>7</v>
      </c>
      <c r="L201" s="273" t="s">
        <v>3398</v>
      </c>
      <c r="M201" s="273">
        <v>52</v>
      </c>
      <c r="N201" s="145">
        <v>8</v>
      </c>
      <c r="O201" s="146" t="s">
        <v>2656</v>
      </c>
      <c r="P201" s="147">
        <v>44</v>
      </c>
      <c r="Q201" s="135">
        <v>3</v>
      </c>
      <c r="R201" s="286" t="s">
        <v>1909</v>
      </c>
      <c r="S201" s="136">
        <v>118</v>
      </c>
      <c r="T201" s="314">
        <v>8</v>
      </c>
      <c r="U201" s="315" t="s">
        <v>1155</v>
      </c>
      <c r="V201" s="316">
        <v>111</v>
      </c>
      <c r="W201" s="272">
        <v>7</v>
      </c>
      <c r="X201" s="273" t="s">
        <v>418</v>
      </c>
      <c r="Y201" s="273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523">
        <v>3</v>
      </c>
      <c r="C202" s="524" t="s">
        <v>5685</v>
      </c>
      <c r="D202" s="525">
        <v>16</v>
      </c>
      <c r="E202" s="565">
        <v>1</v>
      </c>
      <c r="F202" s="565" t="s">
        <v>4934</v>
      </c>
      <c r="G202" s="566">
        <v>113</v>
      </c>
      <c r="H202" s="523">
        <v>3</v>
      </c>
      <c r="I202" s="524" t="s">
        <v>4182</v>
      </c>
      <c r="J202" s="525">
        <v>91</v>
      </c>
      <c r="K202" s="272">
        <v>6</v>
      </c>
      <c r="L202" s="273" t="s">
        <v>3399</v>
      </c>
      <c r="M202" s="273">
        <v>77</v>
      </c>
      <c r="N202" s="145">
        <v>4</v>
      </c>
      <c r="O202" s="146" t="s">
        <v>2657</v>
      </c>
      <c r="P202" s="147">
        <v>61</v>
      </c>
      <c r="Q202" s="135">
        <v>3</v>
      </c>
      <c r="R202" s="286" t="s">
        <v>1910</v>
      </c>
      <c r="S202" s="136">
        <v>60</v>
      </c>
      <c r="T202" s="314">
        <v>6</v>
      </c>
      <c r="U202" s="315" t="s">
        <v>1156</v>
      </c>
      <c r="V202" s="316">
        <v>99</v>
      </c>
      <c r="W202" s="272">
        <v>4</v>
      </c>
      <c r="X202" s="273" t="s">
        <v>419</v>
      </c>
      <c r="Y202" s="273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533">
        <v>100</v>
      </c>
      <c r="C203" s="527" t="s">
        <v>5686</v>
      </c>
      <c r="D203" s="528">
        <v>24</v>
      </c>
      <c r="E203" s="565">
        <v>108</v>
      </c>
      <c r="F203" s="565" t="s">
        <v>4935</v>
      </c>
      <c r="G203" s="566">
        <v>27</v>
      </c>
      <c r="H203" s="523">
        <v>104</v>
      </c>
      <c r="I203" s="524" t="s">
        <v>4183</v>
      </c>
      <c r="J203" s="525">
        <v>38</v>
      </c>
      <c r="K203" s="272">
        <v>87</v>
      </c>
      <c r="L203" s="273" t="s">
        <v>3400</v>
      </c>
      <c r="M203" s="273">
        <v>61</v>
      </c>
      <c r="N203" s="139">
        <v>104</v>
      </c>
      <c r="O203" s="140" t="s">
        <v>2658</v>
      </c>
      <c r="P203" s="141">
        <v>67</v>
      </c>
      <c r="Q203" s="135">
        <v>98</v>
      </c>
      <c r="R203" s="286" t="s">
        <v>1911</v>
      </c>
      <c r="S203" s="136">
        <v>71</v>
      </c>
      <c r="T203" s="317">
        <v>114</v>
      </c>
      <c r="U203" s="318" t="s">
        <v>1157</v>
      </c>
      <c r="V203" s="319">
        <v>87</v>
      </c>
      <c r="W203" s="275">
        <v>84</v>
      </c>
      <c r="X203" s="276" t="s">
        <v>420</v>
      </c>
      <c r="Y203" s="276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378"/>
      <c r="C204" s="603"/>
      <c r="D204" s="380"/>
      <c r="E204" s="574"/>
      <c r="F204" s="574"/>
      <c r="G204" s="575"/>
      <c r="H204" s="210"/>
      <c r="I204" s="210"/>
      <c r="J204" s="216"/>
      <c r="K204" s="492"/>
      <c r="L204" s="209"/>
      <c r="M204" s="217"/>
      <c r="N204" s="343"/>
      <c r="O204" s="146"/>
      <c r="P204" s="147"/>
      <c r="Q204" s="452"/>
      <c r="R204" s="300"/>
      <c r="S204" s="453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6"/>
      <c r="AS204" s="127"/>
      <c r="AT204" s="128"/>
      <c r="AU204" s="129"/>
      <c r="AV204" s="17"/>
      <c r="AW204" s="130"/>
      <c r="AX204" s="148"/>
      <c r="AY204" s="149"/>
      <c r="AZ204" s="150"/>
      <c r="BA204" s="129"/>
      <c r="BB204" s="17"/>
      <c r="BC204" s="130"/>
      <c r="BD204" s="148"/>
      <c r="BE204" s="149"/>
      <c r="BF204" s="150"/>
      <c r="BG204" s="129"/>
      <c r="BH204" s="17"/>
      <c r="BI204" s="130"/>
      <c r="BJ204" s="81"/>
      <c r="BK204" s="82"/>
      <c r="BL204" s="83"/>
    </row>
    <row r="205" spans="1:64" x14ac:dyDescent="0.2">
      <c r="A205" s="19">
        <f ca="1">TODAY()</f>
        <v>44755</v>
      </c>
      <c r="B205" s="477">
        <v>2022</v>
      </c>
      <c r="C205" s="500"/>
      <c r="D205" s="348"/>
      <c r="E205" s="554">
        <v>2021</v>
      </c>
      <c r="F205" s="554"/>
      <c r="G205" s="555"/>
      <c r="H205" s="477">
        <v>2020</v>
      </c>
      <c r="I205" s="500"/>
      <c r="J205" s="348"/>
      <c r="K205" s="457">
        <v>2019</v>
      </c>
      <c r="L205" s="4"/>
      <c r="M205" s="458"/>
      <c r="N205" s="347">
        <v>2018</v>
      </c>
      <c r="O205" s="347"/>
      <c r="P205" s="348"/>
      <c r="Q205" s="457">
        <v>2017</v>
      </c>
      <c r="R205" s="297"/>
      <c r="S205" s="458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77" t="s">
        <v>262</v>
      </c>
      <c r="C206" s="500" t="s">
        <v>263</v>
      </c>
      <c r="D206" s="348" t="s">
        <v>264</v>
      </c>
      <c r="E206" s="576" t="s">
        <v>262</v>
      </c>
      <c r="F206" s="576" t="s">
        <v>263</v>
      </c>
      <c r="G206" s="577" t="s">
        <v>264</v>
      </c>
      <c r="H206" s="477" t="s">
        <v>262</v>
      </c>
      <c r="I206" s="500" t="s">
        <v>263</v>
      </c>
      <c r="J206" s="348" t="s">
        <v>264</v>
      </c>
      <c r="K206" s="457" t="s">
        <v>262</v>
      </c>
      <c r="L206" s="4" t="s">
        <v>263</v>
      </c>
      <c r="M206" s="458" t="s">
        <v>264</v>
      </c>
      <c r="N206" s="347" t="s">
        <v>262</v>
      </c>
      <c r="O206" s="347" t="s">
        <v>263</v>
      </c>
      <c r="P206" s="348" t="s">
        <v>264</v>
      </c>
      <c r="Q206" s="457" t="s">
        <v>262</v>
      </c>
      <c r="R206" s="297" t="s">
        <v>263</v>
      </c>
      <c r="S206" s="458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4" t="s">
        <v>264</v>
      </c>
      <c r="BG206" s="46" t="s">
        <v>262</v>
      </c>
      <c r="BH206" s="46" t="s">
        <v>263</v>
      </c>
      <c r="BI206" s="219" t="s">
        <v>264</v>
      </c>
      <c r="BJ206" s="73" t="s">
        <v>262</v>
      </c>
      <c r="BK206" s="88" t="s">
        <v>263</v>
      </c>
      <c r="BL206" s="168" t="s">
        <v>264</v>
      </c>
    </row>
    <row r="207" spans="1:64" x14ac:dyDescent="0.2">
      <c r="A207" s="204" t="s">
        <v>71</v>
      </c>
      <c r="B207" s="436">
        <v>869</v>
      </c>
      <c r="C207" s="546" t="s">
        <v>5716</v>
      </c>
      <c r="D207" s="547">
        <v>28</v>
      </c>
      <c r="E207" s="599">
        <v>940</v>
      </c>
      <c r="F207" s="580" t="s">
        <v>4964</v>
      </c>
      <c r="G207" s="581">
        <v>39</v>
      </c>
      <c r="H207" s="436">
        <v>1057</v>
      </c>
      <c r="I207" s="546" t="s">
        <v>4213</v>
      </c>
      <c r="J207" s="547">
        <v>47</v>
      </c>
      <c r="K207" s="279">
        <v>915</v>
      </c>
      <c r="L207" s="280" t="s">
        <v>3429</v>
      </c>
      <c r="M207" s="281">
        <v>54</v>
      </c>
      <c r="N207" s="225">
        <v>936</v>
      </c>
      <c r="O207" s="225" t="s">
        <v>2687</v>
      </c>
      <c r="P207" s="226">
        <v>63</v>
      </c>
      <c r="Q207" s="255">
        <v>930</v>
      </c>
      <c r="R207" s="308" t="s">
        <v>1940</v>
      </c>
      <c r="S207" s="256">
        <v>67</v>
      </c>
      <c r="T207" s="320">
        <v>885</v>
      </c>
      <c r="U207" s="321" t="s">
        <v>1186</v>
      </c>
      <c r="V207" s="322">
        <v>91</v>
      </c>
      <c r="W207" s="279">
        <v>887</v>
      </c>
      <c r="X207" s="280" t="s">
        <v>449</v>
      </c>
      <c r="Y207" s="281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430">
        <v>6</v>
      </c>
      <c r="C208" s="524" t="s">
        <v>5688</v>
      </c>
      <c r="D208" s="525">
        <v>58</v>
      </c>
      <c r="E208" s="598">
        <v>1</v>
      </c>
      <c r="F208" s="565" t="s">
        <v>2546</v>
      </c>
      <c r="G208" s="566">
        <v>3</v>
      </c>
      <c r="H208" s="430">
        <v>2</v>
      </c>
      <c r="I208" s="524" t="s">
        <v>4185</v>
      </c>
      <c r="J208" s="525">
        <v>26</v>
      </c>
      <c r="K208" s="272">
        <v>1</v>
      </c>
      <c r="L208" s="273" t="s">
        <v>3402</v>
      </c>
      <c r="M208" s="273">
        <v>3</v>
      </c>
      <c r="N208" s="145">
        <v>4</v>
      </c>
      <c r="O208" s="146" t="s">
        <v>2660</v>
      </c>
      <c r="P208" s="147">
        <v>57</v>
      </c>
      <c r="Q208" s="135">
        <v>4</v>
      </c>
      <c r="R208" s="286" t="s">
        <v>1912</v>
      </c>
      <c r="S208" s="136">
        <v>59</v>
      </c>
      <c r="T208" s="314">
        <v>6</v>
      </c>
      <c r="U208" s="315" t="s">
        <v>1159</v>
      </c>
      <c r="V208" s="316">
        <v>185</v>
      </c>
      <c r="W208" s="272">
        <v>2</v>
      </c>
      <c r="X208" s="273" t="s">
        <v>422</v>
      </c>
      <c r="Y208" s="273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523">
        <v>108</v>
      </c>
      <c r="C209" s="524" t="s">
        <v>5689</v>
      </c>
      <c r="D209" s="525">
        <v>22</v>
      </c>
      <c r="E209" s="565">
        <v>118</v>
      </c>
      <c r="F209" s="565" t="s">
        <v>4937</v>
      </c>
      <c r="G209" s="566">
        <v>39</v>
      </c>
      <c r="H209" s="523">
        <v>143</v>
      </c>
      <c r="I209" s="524" t="s">
        <v>4186</v>
      </c>
      <c r="J209" s="525">
        <v>49</v>
      </c>
      <c r="K209" s="272">
        <v>109</v>
      </c>
      <c r="L209" s="273" t="s">
        <v>3403</v>
      </c>
      <c r="M209" s="273">
        <v>48</v>
      </c>
      <c r="N209" s="145">
        <v>109</v>
      </c>
      <c r="O209" s="146" t="s">
        <v>2661</v>
      </c>
      <c r="P209" s="147">
        <v>47</v>
      </c>
      <c r="Q209" s="135">
        <v>124</v>
      </c>
      <c r="R209" s="286" t="s">
        <v>1913</v>
      </c>
      <c r="S209" s="136">
        <v>71</v>
      </c>
      <c r="T209" s="314">
        <v>94</v>
      </c>
      <c r="U209" s="315" t="s">
        <v>1160</v>
      </c>
      <c r="V209" s="316">
        <v>68</v>
      </c>
      <c r="W209" s="272">
        <v>96</v>
      </c>
      <c r="X209" s="273" t="s">
        <v>423</v>
      </c>
      <c r="Y209" s="273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523">
        <v>3</v>
      </c>
      <c r="C210" s="524" t="s">
        <v>5690</v>
      </c>
      <c r="D210" s="525">
        <v>56</v>
      </c>
      <c r="E210" s="565">
        <v>1</v>
      </c>
      <c r="F210" s="565" t="s">
        <v>4938</v>
      </c>
      <c r="G210" s="566">
        <v>4</v>
      </c>
      <c r="H210" s="523">
        <v>4</v>
      </c>
      <c r="I210" s="524" t="s">
        <v>4187</v>
      </c>
      <c r="J210" s="525">
        <v>24</v>
      </c>
      <c r="K210" s="272">
        <v>5</v>
      </c>
      <c r="L210" s="273" t="s">
        <v>3404</v>
      </c>
      <c r="M210" s="273">
        <v>63</v>
      </c>
      <c r="N210" s="145">
        <v>4</v>
      </c>
      <c r="O210" s="146" t="s">
        <v>2662</v>
      </c>
      <c r="P210" s="147">
        <v>45</v>
      </c>
      <c r="Q210" s="135">
        <v>2</v>
      </c>
      <c r="R210" s="286" t="s">
        <v>1914</v>
      </c>
      <c r="S210" s="136">
        <v>99</v>
      </c>
      <c r="T210" s="314">
        <v>4</v>
      </c>
      <c r="U210" s="315" t="s">
        <v>1161</v>
      </c>
      <c r="V210" s="316">
        <v>75</v>
      </c>
      <c r="W210" s="272">
        <v>4</v>
      </c>
      <c r="X210" s="273" t="s">
        <v>424</v>
      </c>
      <c r="Y210" s="273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523">
        <v>0</v>
      </c>
      <c r="C211" s="524" t="s">
        <v>270</v>
      </c>
      <c r="D211" s="525">
        <v>0</v>
      </c>
      <c r="E211" s="565">
        <v>2</v>
      </c>
      <c r="F211" s="565" t="s">
        <v>4939</v>
      </c>
      <c r="G211" s="566">
        <v>13</v>
      </c>
      <c r="H211" s="523">
        <v>1</v>
      </c>
      <c r="I211" s="524" t="s">
        <v>4188</v>
      </c>
      <c r="J211" s="525">
        <v>179</v>
      </c>
      <c r="K211" s="272">
        <v>0</v>
      </c>
      <c r="L211" s="273" t="s">
        <v>270</v>
      </c>
      <c r="M211" s="273">
        <v>0</v>
      </c>
      <c r="N211" s="145">
        <v>0</v>
      </c>
      <c r="O211" s="146" t="s">
        <v>270</v>
      </c>
      <c r="P211" s="147">
        <v>0</v>
      </c>
      <c r="Q211" s="135">
        <v>2</v>
      </c>
      <c r="R211" s="286" t="s">
        <v>1915</v>
      </c>
      <c r="S211" s="136">
        <v>179</v>
      </c>
      <c r="T211" s="314">
        <v>2</v>
      </c>
      <c r="U211" s="315" t="s">
        <v>1162</v>
      </c>
      <c r="V211" s="316">
        <v>195</v>
      </c>
      <c r="W211" s="272">
        <v>2</v>
      </c>
      <c r="X211" s="273" t="s">
        <v>425</v>
      </c>
      <c r="Y211" s="273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523">
        <v>32</v>
      </c>
      <c r="C212" s="524" t="s">
        <v>5691</v>
      </c>
      <c r="D212" s="525">
        <v>47</v>
      </c>
      <c r="E212" s="565">
        <v>22</v>
      </c>
      <c r="F212" s="565" t="s">
        <v>4940</v>
      </c>
      <c r="G212" s="566">
        <v>62</v>
      </c>
      <c r="H212" s="523">
        <v>39</v>
      </c>
      <c r="I212" s="524" t="s">
        <v>4189</v>
      </c>
      <c r="J212" s="525">
        <v>66</v>
      </c>
      <c r="K212" s="272">
        <v>38</v>
      </c>
      <c r="L212" s="273" t="s">
        <v>3405</v>
      </c>
      <c r="M212" s="273">
        <v>96</v>
      </c>
      <c r="N212" s="145">
        <v>28</v>
      </c>
      <c r="O212" s="146" t="s">
        <v>2663</v>
      </c>
      <c r="P212" s="147">
        <v>96</v>
      </c>
      <c r="Q212" s="135">
        <v>46</v>
      </c>
      <c r="R212" s="286" t="s">
        <v>1916</v>
      </c>
      <c r="S212" s="136">
        <v>96</v>
      </c>
      <c r="T212" s="314">
        <v>49</v>
      </c>
      <c r="U212" s="315" t="s">
        <v>1163</v>
      </c>
      <c r="V212" s="316">
        <v>105</v>
      </c>
      <c r="W212" s="272">
        <v>35</v>
      </c>
      <c r="X212" s="273" t="s">
        <v>426</v>
      </c>
      <c r="Y212" s="273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523">
        <v>5</v>
      </c>
      <c r="C213" s="524" t="s">
        <v>5692</v>
      </c>
      <c r="D213" s="525">
        <v>28</v>
      </c>
      <c r="E213" s="565">
        <v>11</v>
      </c>
      <c r="F213" s="565" t="s">
        <v>4941</v>
      </c>
      <c r="G213" s="566">
        <v>56</v>
      </c>
      <c r="H213" s="523">
        <v>9</v>
      </c>
      <c r="I213" s="524" t="s">
        <v>4190</v>
      </c>
      <c r="J213" s="525">
        <v>56</v>
      </c>
      <c r="K213" s="272">
        <v>3</v>
      </c>
      <c r="L213" s="273" t="s">
        <v>3406</v>
      </c>
      <c r="M213" s="273">
        <v>50</v>
      </c>
      <c r="N213" s="145">
        <v>7</v>
      </c>
      <c r="O213" s="146" t="s">
        <v>2664</v>
      </c>
      <c r="P213" s="147">
        <v>56</v>
      </c>
      <c r="Q213" s="135">
        <v>3</v>
      </c>
      <c r="R213" s="286" t="s">
        <v>1917</v>
      </c>
      <c r="S213" s="136">
        <v>31</v>
      </c>
      <c r="T213" s="314">
        <v>3</v>
      </c>
      <c r="U213" s="315" t="s">
        <v>1164</v>
      </c>
      <c r="V213" s="316">
        <v>78</v>
      </c>
      <c r="W213" s="272">
        <v>9</v>
      </c>
      <c r="X213" s="273" t="s">
        <v>427</v>
      </c>
      <c r="Y213" s="273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5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523">
        <v>9</v>
      </c>
      <c r="C214" s="524" t="s">
        <v>5693</v>
      </c>
      <c r="D214" s="525">
        <v>40</v>
      </c>
      <c r="E214" s="565">
        <v>12</v>
      </c>
      <c r="F214" s="565" t="s">
        <v>4942</v>
      </c>
      <c r="G214" s="566">
        <v>54</v>
      </c>
      <c r="H214" s="523">
        <v>9</v>
      </c>
      <c r="I214" s="524" t="s">
        <v>4191</v>
      </c>
      <c r="J214" s="525">
        <v>41</v>
      </c>
      <c r="K214" s="272">
        <v>10</v>
      </c>
      <c r="L214" s="273" t="s">
        <v>3407</v>
      </c>
      <c r="M214" s="273">
        <v>44</v>
      </c>
      <c r="N214" s="145">
        <v>15</v>
      </c>
      <c r="O214" s="475" t="s">
        <v>2665</v>
      </c>
      <c r="P214" s="147">
        <v>83</v>
      </c>
      <c r="Q214" s="135">
        <v>10</v>
      </c>
      <c r="R214" s="286" t="s">
        <v>1918</v>
      </c>
      <c r="S214" s="136">
        <v>79</v>
      </c>
      <c r="T214" s="314">
        <v>12</v>
      </c>
      <c r="U214" s="315" t="s">
        <v>1165</v>
      </c>
      <c r="V214" s="316">
        <v>153</v>
      </c>
      <c r="W214" s="272">
        <v>13</v>
      </c>
      <c r="X214" s="273" t="s">
        <v>428</v>
      </c>
      <c r="Y214" s="273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523">
        <v>26</v>
      </c>
      <c r="C215" s="524" t="s">
        <v>5694</v>
      </c>
      <c r="D215" s="525">
        <v>18</v>
      </c>
      <c r="E215" s="565">
        <v>22</v>
      </c>
      <c r="F215" s="565" t="s">
        <v>4943</v>
      </c>
      <c r="G215" s="566">
        <v>51</v>
      </c>
      <c r="H215" s="523">
        <v>11</v>
      </c>
      <c r="I215" s="524" t="s">
        <v>4192</v>
      </c>
      <c r="J215" s="525">
        <v>62</v>
      </c>
      <c r="K215" s="272">
        <v>12</v>
      </c>
      <c r="L215" s="273" t="s">
        <v>3408</v>
      </c>
      <c r="M215" s="273">
        <v>73</v>
      </c>
      <c r="N215" s="145">
        <v>19</v>
      </c>
      <c r="O215" s="146" t="s">
        <v>2666</v>
      </c>
      <c r="P215" s="147">
        <v>52</v>
      </c>
      <c r="Q215" s="135">
        <v>14</v>
      </c>
      <c r="R215" s="286" t="s">
        <v>1919</v>
      </c>
      <c r="S215" s="136">
        <v>66</v>
      </c>
      <c r="T215" s="314">
        <v>15</v>
      </c>
      <c r="U215" s="315" t="s">
        <v>1166</v>
      </c>
      <c r="V215" s="316">
        <v>80</v>
      </c>
      <c r="W215" s="272">
        <v>19</v>
      </c>
      <c r="X215" s="273" t="s">
        <v>429</v>
      </c>
      <c r="Y215" s="273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523">
        <v>9</v>
      </c>
      <c r="C216" s="524" t="s">
        <v>5695</v>
      </c>
      <c r="D216" s="525">
        <v>16</v>
      </c>
      <c r="E216" s="565">
        <v>19</v>
      </c>
      <c r="F216" s="565" t="s">
        <v>4944</v>
      </c>
      <c r="G216" s="566">
        <v>52</v>
      </c>
      <c r="H216" s="523">
        <v>13</v>
      </c>
      <c r="I216" s="524" t="s">
        <v>4193</v>
      </c>
      <c r="J216" s="525">
        <v>42</v>
      </c>
      <c r="K216" s="272">
        <v>5</v>
      </c>
      <c r="L216" s="273" t="s">
        <v>3409</v>
      </c>
      <c r="M216" s="273">
        <v>121</v>
      </c>
      <c r="N216" s="145">
        <v>9</v>
      </c>
      <c r="O216" s="146" t="s">
        <v>2667</v>
      </c>
      <c r="P216" s="147">
        <v>76</v>
      </c>
      <c r="Q216" s="135">
        <v>10</v>
      </c>
      <c r="R216" s="286" t="s">
        <v>1920</v>
      </c>
      <c r="S216" s="136">
        <v>54</v>
      </c>
      <c r="T216" s="314">
        <v>13</v>
      </c>
      <c r="U216" s="315" t="s">
        <v>1167</v>
      </c>
      <c r="V216" s="316">
        <v>142</v>
      </c>
      <c r="W216" s="272">
        <v>16</v>
      </c>
      <c r="X216" s="273" t="s">
        <v>430</v>
      </c>
      <c r="Y216" s="273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523">
        <v>21</v>
      </c>
      <c r="C217" s="524" t="s">
        <v>5696</v>
      </c>
      <c r="D217" s="525">
        <v>31</v>
      </c>
      <c r="E217" s="565">
        <v>20</v>
      </c>
      <c r="F217" s="565" t="s">
        <v>4945</v>
      </c>
      <c r="G217" s="566">
        <v>41</v>
      </c>
      <c r="H217" s="523">
        <v>24</v>
      </c>
      <c r="I217" s="524" t="s">
        <v>4194</v>
      </c>
      <c r="J217" s="525">
        <v>46</v>
      </c>
      <c r="K217" s="272">
        <v>24</v>
      </c>
      <c r="L217" s="273" t="s">
        <v>3410</v>
      </c>
      <c r="M217" s="273">
        <v>56</v>
      </c>
      <c r="N217" s="145">
        <v>35</v>
      </c>
      <c r="O217" s="146" t="s">
        <v>2668</v>
      </c>
      <c r="P217" s="147">
        <v>63</v>
      </c>
      <c r="Q217" s="135">
        <v>26</v>
      </c>
      <c r="R217" s="286" t="s">
        <v>1921</v>
      </c>
      <c r="S217" s="136">
        <v>43</v>
      </c>
      <c r="T217" s="314">
        <v>23</v>
      </c>
      <c r="U217" s="315" t="s">
        <v>1168</v>
      </c>
      <c r="V217" s="316">
        <v>98</v>
      </c>
      <c r="W217" s="272">
        <v>17</v>
      </c>
      <c r="X217" s="273" t="s">
        <v>431</v>
      </c>
      <c r="Y217" s="273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523">
        <v>1</v>
      </c>
      <c r="C218" s="524" t="s">
        <v>5697</v>
      </c>
      <c r="D218" s="525">
        <v>22</v>
      </c>
      <c r="E218" s="565">
        <v>0</v>
      </c>
      <c r="F218" s="565" t="s">
        <v>270</v>
      </c>
      <c r="G218" s="566">
        <v>0</v>
      </c>
      <c r="H218" s="523">
        <v>1</v>
      </c>
      <c r="I218" s="524" t="s">
        <v>4195</v>
      </c>
      <c r="J218" s="525">
        <v>13</v>
      </c>
      <c r="K218" s="272">
        <v>1</v>
      </c>
      <c r="L218" s="273" t="s">
        <v>3411</v>
      </c>
      <c r="M218" s="273">
        <v>241</v>
      </c>
      <c r="N218" s="145">
        <v>1</v>
      </c>
      <c r="O218" s="146" t="s">
        <v>2669</v>
      </c>
      <c r="P218" s="147">
        <v>220</v>
      </c>
      <c r="Q218" s="135">
        <v>0</v>
      </c>
      <c r="R218" s="286" t="s">
        <v>270</v>
      </c>
      <c r="S218" s="136">
        <v>0</v>
      </c>
      <c r="T218" s="314">
        <v>0</v>
      </c>
      <c r="U218" s="315" t="s">
        <v>270</v>
      </c>
      <c r="V218" s="316">
        <v>0</v>
      </c>
      <c r="W218" s="272">
        <v>0</v>
      </c>
      <c r="X218" s="273" t="s">
        <v>270</v>
      </c>
      <c r="Y218" s="273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523">
        <v>6</v>
      </c>
      <c r="C219" s="524" t="s">
        <v>5698</v>
      </c>
      <c r="D219" s="525">
        <v>204</v>
      </c>
      <c r="E219" s="565">
        <v>7</v>
      </c>
      <c r="F219" s="565" t="s">
        <v>4946</v>
      </c>
      <c r="G219" s="566">
        <v>86</v>
      </c>
      <c r="H219" s="523">
        <v>4</v>
      </c>
      <c r="I219" s="524" t="s">
        <v>4196</v>
      </c>
      <c r="J219" s="525">
        <v>54</v>
      </c>
      <c r="K219" s="272">
        <v>2</v>
      </c>
      <c r="L219" s="273" t="s">
        <v>3412</v>
      </c>
      <c r="M219" s="273">
        <v>20</v>
      </c>
      <c r="N219" s="145">
        <v>8</v>
      </c>
      <c r="O219" s="146" t="s">
        <v>2670</v>
      </c>
      <c r="P219" s="147">
        <v>38</v>
      </c>
      <c r="Q219" s="135">
        <v>3</v>
      </c>
      <c r="R219" s="286" t="s">
        <v>1922</v>
      </c>
      <c r="S219" s="136">
        <v>180</v>
      </c>
      <c r="T219" s="314">
        <v>5</v>
      </c>
      <c r="U219" s="315" t="s">
        <v>1169</v>
      </c>
      <c r="V219" s="316">
        <v>94</v>
      </c>
      <c r="W219" s="272">
        <v>4</v>
      </c>
      <c r="X219" s="273" t="s">
        <v>432</v>
      </c>
      <c r="Y219" s="273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523">
        <v>22</v>
      </c>
      <c r="C220" s="524" t="s">
        <v>5699</v>
      </c>
      <c r="D220" s="525">
        <v>28</v>
      </c>
      <c r="E220" s="565">
        <v>12</v>
      </c>
      <c r="F220" s="565" t="s">
        <v>4947</v>
      </c>
      <c r="G220" s="566">
        <v>14</v>
      </c>
      <c r="H220" s="523">
        <v>30</v>
      </c>
      <c r="I220" s="524" t="s">
        <v>4197</v>
      </c>
      <c r="J220" s="525">
        <v>27</v>
      </c>
      <c r="K220" s="272">
        <v>21</v>
      </c>
      <c r="L220" s="273" t="s">
        <v>3413</v>
      </c>
      <c r="M220" s="273">
        <v>42</v>
      </c>
      <c r="N220" s="145">
        <v>5</v>
      </c>
      <c r="O220" s="146" t="s">
        <v>2671</v>
      </c>
      <c r="P220" s="147">
        <v>65</v>
      </c>
      <c r="Q220" s="135">
        <v>15</v>
      </c>
      <c r="R220" s="286" t="s">
        <v>1923</v>
      </c>
      <c r="S220" s="136">
        <v>81</v>
      </c>
      <c r="T220" s="314">
        <v>7</v>
      </c>
      <c r="U220" s="315" t="s">
        <v>1170</v>
      </c>
      <c r="V220" s="316">
        <v>82</v>
      </c>
      <c r="W220" s="272">
        <v>15</v>
      </c>
      <c r="X220" s="273" t="s">
        <v>433</v>
      </c>
      <c r="Y220" s="273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523">
        <v>104</v>
      </c>
      <c r="C221" s="524" t="s">
        <v>5700</v>
      </c>
      <c r="D221" s="525">
        <v>29</v>
      </c>
      <c r="E221" s="565">
        <v>96</v>
      </c>
      <c r="F221" s="565" t="s">
        <v>4948</v>
      </c>
      <c r="G221" s="566">
        <v>32</v>
      </c>
      <c r="H221" s="523">
        <v>122</v>
      </c>
      <c r="I221" s="524" t="s">
        <v>4198</v>
      </c>
      <c r="J221" s="525">
        <v>47</v>
      </c>
      <c r="K221" s="272">
        <v>110</v>
      </c>
      <c r="L221" s="273" t="s">
        <v>3414</v>
      </c>
      <c r="M221" s="273">
        <v>66</v>
      </c>
      <c r="N221" s="145">
        <v>95</v>
      </c>
      <c r="O221" s="146" t="s">
        <v>2672</v>
      </c>
      <c r="P221" s="147">
        <v>67</v>
      </c>
      <c r="Q221" s="135">
        <v>86</v>
      </c>
      <c r="R221" s="286" t="s">
        <v>1924</v>
      </c>
      <c r="S221" s="136">
        <v>77</v>
      </c>
      <c r="T221" s="314">
        <v>91</v>
      </c>
      <c r="U221" s="315" t="s">
        <v>1171</v>
      </c>
      <c r="V221" s="316">
        <v>82</v>
      </c>
      <c r="W221" s="272">
        <v>77</v>
      </c>
      <c r="X221" s="273" t="s">
        <v>434</v>
      </c>
      <c r="Y221" s="273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523">
        <v>21</v>
      </c>
      <c r="C222" s="524" t="s">
        <v>5701</v>
      </c>
      <c r="D222" s="525">
        <v>23</v>
      </c>
      <c r="E222" s="565">
        <v>31</v>
      </c>
      <c r="F222" s="565" t="s">
        <v>4949</v>
      </c>
      <c r="G222" s="566">
        <v>52</v>
      </c>
      <c r="H222" s="523">
        <v>35</v>
      </c>
      <c r="I222" s="524" t="s">
        <v>4199</v>
      </c>
      <c r="J222" s="525">
        <v>67</v>
      </c>
      <c r="K222" s="272">
        <v>25</v>
      </c>
      <c r="L222" s="273" t="s">
        <v>3415</v>
      </c>
      <c r="M222" s="273">
        <v>73</v>
      </c>
      <c r="N222" s="145">
        <v>24</v>
      </c>
      <c r="O222" s="146" t="s">
        <v>2673</v>
      </c>
      <c r="P222" s="147">
        <v>67</v>
      </c>
      <c r="Q222" s="135">
        <v>19</v>
      </c>
      <c r="R222" s="286" t="s">
        <v>1925</v>
      </c>
      <c r="S222" s="136">
        <v>75</v>
      </c>
      <c r="T222" s="314">
        <v>21</v>
      </c>
      <c r="U222" s="315" t="s">
        <v>1172</v>
      </c>
      <c r="V222" s="316">
        <v>84</v>
      </c>
      <c r="W222" s="272">
        <v>14</v>
      </c>
      <c r="X222" s="273" t="s">
        <v>435</v>
      </c>
      <c r="Y222" s="273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523">
        <v>20</v>
      </c>
      <c r="C223" s="524" t="s">
        <v>5702</v>
      </c>
      <c r="D223" s="525">
        <v>60</v>
      </c>
      <c r="E223" s="565">
        <v>37</v>
      </c>
      <c r="F223" s="565" t="s">
        <v>4950</v>
      </c>
      <c r="G223" s="566">
        <v>30</v>
      </c>
      <c r="H223" s="523">
        <v>34</v>
      </c>
      <c r="I223" s="524" t="s">
        <v>4200</v>
      </c>
      <c r="J223" s="525">
        <v>39</v>
      </c>
      <c r="K223" s="272">
        <v>32</v>
      </c>
      <c r="L223" s="273" t="s">
        <v>3416</v>
      </c>
      <c r="M223" s="273">
        <v>38</v>
      </c>
      <c r="N223" s="145">
        <v>33</v>
      </c>
      <c r="O223" s="146" t="s">
        <v>2674</v>
      </c>
      <c r="P223" s="147">
        <v>65</v>
      </c>
      <c r="Q223" s="135">
        <v>36</v>
      </c>
      <c r="R223" s="286" t="s">
        <v>1926</v>
      </c>
      <c r="S223" s="136">
        <v>80</v>
      </c>
      <c r="T223" s="314">
        <v>35</v>
      </c>
      <c r="U223" s="315" t="s">
        <v>1173</v>
      </c>
      <c r="V223" s="316">
        <v>128</v>
      </c>
      <c r="W223" s="272">
        <v>34</v>
      </c>
      <c r="X223" s="273" t="s">
        <v>436</v>
      </c>
      <c r="Y223" s="273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523">
        <v>27</v>
      </c>
      <c r="C224" s="524" t="s">
        <v>5703</v>
      </c>
      <c r="D224" s="525">
        <v>21</v>
      </c>
      <c r="E224" s="565">
        <v>42</v>
      </c>
      <c r="F224" s="565" t="s">
        <v>4951</v>
      </c>
      <c r="G224" s="566">
        <v>39</v>
      </c>
      <c r="H224" s="523">
        <v>68</v>
      </c>
      <c r="I224" s="524" t="s">
        <v>4201</v>
      </c>
      <c r="J224" s="525">
        <v>42</v>
      </c>
      <c r="K224" s="272">
        <v>35</v>
      </c>
      <c r="L224" s="273" t="s">
        <v>3417</v>
      </c>
      <c r="M224" s="273">
        <v>42</v>
      </c>
      <c r="N224" s="145">
        <v>44</v>
      </c>
      <c r="O224" s="146" t="s">
        <v>2675</v>
      </c>
      <c r="P224" s="147">
        <v>55</v>
      </c>
      <c r="Q224" s="135">
        <v>41</v>
      </c>
      <c r="R224" s="286" t="s">
        <v>1927</v>
      </c>
      <c r="S224" s="136">
        <v>39</v>
      </c>
      <c r="T224" s="314">
        <v>42</v>
      </c>
      <c r="U224" s="315" t="s">
        <v>1174</v>
      </c>
      <c r="V224" s="316">
        <v>67</v>
      </c>
      <c r="W224" s="272">
        <v>57</v>
      </c>
      <c r="X224" s="273" t="s">
        <v>437</v>
      </c>
      <c r="Y224" s="273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523">
        <v>3</v>
      </c>
      <c r="C225" s="524" t="s">
        <v>5704</v>
      </c>
      <c r="D225" s="525">
        <v>29</v>
      </c>
      <c r="E225" s="565">
        <v>1</v>
      </c>
      <c r="F225" s="565" t="s">
        <v>4952</v>
      </c>
      <c r="G225" s="566">
        <v>35</v>
      </c>
      <c r="H225" s="523">
        <v>1</v>
      </c>
      <c r="I225" s="524" t="s">
        <v>1622</v>
      </c>
      <c r="J225" s="525">
        <v>98</v>
      </c>
      <c r="K225" s="272">
        <v>2</v>
      </c>
      <c r="L225" s="273" t="s">
        <v>3418</v>
      </c>
      <c r="M225" s="273">
        <v>54</v>
      </c>
      <c r="N225" s="145">
        <v>3</v>
      </c>
      <c r="O225" s="146" t="s">
        <v>2676</v>
      </c>
      <c r="P225" s="147">
        <v>81</v>
      </c>
      <c r="Q225" s="135">
        <v>4</v>
      </c>
      <c r="R225" s="286" t="s">
        <v>1928</v>
      </c>
      <c r="S225" s="136">
        <v>25</v>
      </c>
      <c r="T225" s="314">
        <v>1</v>
      </c>
      <c r="U225" s="315" t="s">
        <v>1175</v>
      </c>
      <c r="V225" s="316">
        <v>92</v>
      </c>
      <c r="W225" s="272">
        <v>4</v>
      </c>
      <c r="X225" s="273" t="s">
        <v>438</v>
      </c>
      <c r="Y225" s="273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523">
        <v>71</v>
      </c>
      <c r="C226" s="524" t="s">
        <v>5705</v>
      </c>
      <c r="D226" s="525">
        <v>16</v>
      </c>
      <c r="E226" s="565">
        <v>75</v>
      </c>
      <c r="F226" s="565" t="s">
        <v>4953</v>
      </c>
      <c r="G226" s="566">
        <v>23</v>
      </c>
      <c r="H226" s="523">
        <v>86</v>
      </c>
      <c r="I226" s="524" t="s">
        <v>4202</v>
      </c>
      <c r="J226" s="525">
        <v>28</v>
      </c>
      <c r="K226" s="272">
        <v>87</v>
      </c>
      <c r="L226" s="273" t="s">
        <v>733</v>
      </c>
      <c r="M226" s="273">
        <v>42</v>
      </c>
      <c r="N226" s="145">
        <v>60</v>
      </c>
      <c r="O226" s="146" t="s">
        <v>2677</v>
      </c>
      <c r="P226" s="147">
        <v>48</v>
      </c>
      <c r="Q226" s="135">
        <v>88</v>
      </c>
      <c r="R226" s="286" t="s">
        <v>1929</v>
      </c>
      <c r="S226" s="136">
        <v>38</v>
      </c>
      <c r="T226" s="314">
        <v>74</v>
      </c>
      <c r="U226" s="315" t="s">
        <v>1176</v>
      </c>
      <c r="V226" s="316">
        <v>68</v>
      </c>
      <c r="W226" s="272">
        <v>80</v>
      </c>
      <c r="X226" s="273" t="s">
        <v>439</v>
      </c>
      <c r="Y226" s="273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523">
        <v>6</v>
      </c>
      <c r="C227" s="524" t="s">
        <v>5706</v>
      </c>
      <c r="D227" s="525">
        <v>30</v>
      </c>
      <c r="E227" s="565">
        <v>7</v>
      </c>
      <c r="F227" s="565" t="s">
        <v>4954</v>
      </c>
      <c r="G227" s="566">
        <v>24</v>
      </c>
      <c r="H227" s="523">
        <v>6</v>
      </c>
      <c r="I227" s="524" t="s">
        <v>4203</v>
      </c>
      <c r="J227" s="525">
        <v>49</v>
      </c>
      <c r="K227" s="272">
        <v>3</v>
      </c>
      <c r="L227" s="273" t="s">
        <v>3419</v>
      </c>
      <c r="M227" s="273">
        <v>20</v>
      </c>
      <c r="N227" s="145">
        <v>5</v>
      </c>
      <c r="O227" s="146" t="s">
        <v>2678</v>
      </c>
      <c r="P227" s="147">
        <v>42</v>
      </c>
      <c r="Q227" s="135">
        <v>9</v>
      </c>
      <c r="R227" s="286" t="s">
        <v>1930</v>
      </c>
      <c r="S227" s="136">
        <v>38</v>
      </c>
      <c r="T227" s="314">
        <v>8</v>
      </c>
      <c r="U227" s="315" t="s">
        <v>1177</v>
      </c>
      <c r="V227" s="316">
        <v>175</v>
      </c>
      <c r="W227" s="272">
        <v>1</v>
      </c>
      <c r="X227" s="273" t="s">
        <v>307</v>
      </c>
      <c r="Y227" s="273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523">
        <v>81</v>
      </c>
      <c r="C228" s="524" t="s">
        <v>5707</v>
      </c>
      <c r="D228" s="525">
        <v>42</v>
      </c>
      <c r="E228" s="565">
        <v>88</v>
      </c>
      <c r="F228" s="565" t="s">
        <v>4955</v>
      </c>
      <c r="G228" s="566">
        <v>54</v>
      </c>
      <c r="H228" s="523">
        <v>76</v>
      </c>
      <c r="I228" s="524" t="s">
        <v>4204</v>
      </c>
      <c r="J228" s="525">
        <v>85</v>
      </c>
      <c r="K228" s="272">
        <v>72</v>
      </c>
      <c r="L228" s="273" t="s">
        <v>3420</v>
      </c>
      <c r="M228" s="273">
        <v>82</v>
      </c>
      <c r="N228" s="145">
        <v>82</v>
      </c>
      <c r="O228" s="146" t="s">
        <v>2679</v>
      </c>
      <c r="P228" s="147">
        <v>75</v>
      </c>
      <c r="Q228" s="135">
        <v>71</v>
      </c>
      <c r="R228" s="286" t="s">
        <v>1931</v>
      </c>
      <c r="S228" s="136">
        <v>85</v>
      </c>
      <c r="T228" s="314">
        <v>80</v>
      </c>
      <c r="U228" s="315" t="s">
        <v>1178</v>
      </c>
      <c r="V228" s="316">
        <v>100</v>
      </c>
      <c r="W228" s="272">
        <v>86</v>
      </c>
      <c r="X228" s="273" t="s">
        <v>440</v>
      </c>
      <c r="Y228" s="273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523">
        <v>2</v>
      </c>
      <c r="C229" s="524" t="s">
        <v>5708</v>
      </c>
      <c r="D229" s="525">
        <v>45</v>
      </c>
      <c r="E229" s="565">
        <v>3</v>
      </c>
      <c r="F229" s="565" t="s">
        <v>4956</v>
      </c>
      <c r="G229" s="566">
        <v>104</v>
      </c>
      <c r="H229" s="523">
        <v>3</v>
      </c>
      <c r="I229" s="524" t="s">
        <v>4205</v>
      </c>
      <c r="J229" s="525">
        <v>91</v>
      </c>
      <c r="K229" s="272">
        <v>2</v>
      </c>
      <c r="L229" s="273" t="s">
        <v>3421</v>
      </c>
      <c r="M229" s="273">
        <v>76</v>
      </c>
      <c r="N229" s="145">
        <v>0</v>
      </c>
      <c r="O229" s="146" t="s">
        <v>270</v>
      </c>
      <c r="P229" s="147">
        <v>0</v>
      </c>
      <c r="Q229" s="135">
        <v>2</v>
      </c>
      <c r="R229" s="286" t="s">
        <v>1932</v>
      </c>
      <c r="S229" s="136">
        <v>158</v>
      </c>
      <c r="T229" s="314">
        <v>0</v>
      </c>
      <c r="U229" s="315" t="s">
        <v>270</v>
      </c>
      <c r="V229" s="316">
        <v>0</v>
      </c>
      <c r="W229" s="272">
        <v>3</v>
      </c>
      <c r="X229" s="273" t="s">
        <v>441</v>
      </c>
      <c r="Y229" s="273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523">
        <v>6</v>
      </c>
      <c r="C230" s="524" t="s">
        <v>5709</v>
      </c>
      <c r="D230" s="525">
        <v>69</v>
      </c>
      <c r="E230" s="565">
        <v>7</v>
      </c>
      <c r="F230" s="565" t="s">
        <v>4957</v>
      </c>
      <c r="G230" s="566">
        <v>9</v>
      </c>
      <c r="H230" s="523">
        <v>10</v>
      </c>
      <c r="I230" s="524" t="s">
        <v>4206</v>
      </c>
      <c r="J230" s="525">
        <v>87</v>
      </c>
      <c r="K230" s="272">
        <v>8</v>
      </c>
      <c r="L230" s="273" t="s">
        <v>3422</v>
      </c>
      <c r="M230" s="273">
        <v>37</v>
      </c>
      <c r="N230" s="145">
        <v>6</v>
      </c>
      <c r="O230" s="146" t="s">
        <v>2680</v>
      </c>
      <c r="P230" s="147">
        <v>68</v>
      </c>
      <c r="Q230" s="135">
        <v>4</v>
      </c>
      <c r="R230" s="286" t="s">
        <v>1933</v>
      </c>
      <c r="S230" s="136">
        <v>16</v>
      </c>
      <c r="T230" s="314">
        <v>7</v>
      </c>
      <c r="U230" s="315" t="s">
        <v>1179</v>
      </c>
      <c r="V230" s="316">
        <v>89</v>
      </c>
      <c r="W230" s="272">
        <v>6</v>
      </c>
      <c r="X230" s="273" t="s">
        <v>442</v>
      </c>
      <c r="Y230" s="273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523">
        <v>65</v>
      </c>
      <c r="C231" s="524" t="s">
        <v>5710</v>
      </c>
      <c r="D231" s="525">
        <v>27</v>
      </c>
      <c r="E231" s="565">
        <v>48</v>
      </c>
      <c r="F231" s="565" t="s">
        <v>4958</v>
      </c>
      <c r="G231" s="566">
        <v>51</v>
      </c>
      <c r="H231" s="523">
        <v>46</v>
      </c>
      <c r="I231" s="524" t="s">
        <v>4207</v>
      </c>
      <c r="J231" s="525">
        <v>37</v>
      </c>
      <c r="K231" s="272">
        <v>68</v>
      </c>
      <c r="L231" s="273" t="s">
        <v>3423</v>
      </c>
      <c r="M231" s="273">
        <v>44</v>
      </c>
      <c r="N231" s="145">
        <v>84</v>
      </c>
      <c r="O231" s="146" t="s">
        <v>2681</v>
      </c>
      <c r="P231" s="147">
        <v>87</v>
      </c>
      <c r="Q231" s="135">
        <v>64</v>
      </c>
      <c r="R231" s="286" t="s">
        <v>1934</v>
      </c>
      <c r="S231" s="136">
        <v>67</v>
      </c>
      <c r="T231" s="314">
        <v>75</v>
      </c>
      <c r="U231" s="315" t="s">
        <v>1180</v>
      </c>
      <c r="V231" s="316">
        <v>81</v>
      </c>
      <c r="W231" s="272">
        <v>73</v>
      </c>
      <c r="X231" s="273" t="s">
        <v>443</v>
      </c>
      <c r="Y231" s="273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523">
        <v>10</v>
      </c>
      <c r="C232" s="524" t="s">
        <v>5711</v>
      </c>
      <c r="D232" s="525">
        <v>53</v>
      </c>
      <c r="E232" s="565">
        <v>16</v>
      </c>
      <c r="F232" s="565" t="s">
        <v>4959</v>
      </c>
      <c r="G232" s="566">
        <v>56</v>
      </c>
      <c r="H232" s="523">
        <v>22</v>
      </c>
      <c r="I232" s="524" t="s">
        <v>4208</v>
      </c>
      <c r="J232" s="525">
        <v>134</v>
      </c>
      <c r="K232" s="272">
        <v>7</v>
      </c>
      <c r="L232" s="273" t="s">
        <v>3424</v>
      </c>
      <c r="M232" s="273">
        <v>86</v>
      </c>
      <c r="N232" s="145">
        <v>10</v>
      </c>
      <c r="O232" s="146" t="s">
        <v>2682</v>
      </c>
      <c r="P232" s="147">
        <v>68</v>
      </c>
      <c r="Q232" s="135">
        <v>10</v>
      </c>
      <c r="R232" s="286" t="s">
        <v>1935</v>
      </c>
      <c r="S232" s="136">
        <v>127</v>
      </c>
      <c r="T232" s="314">
        <v>11</v>
      </c>
      <c r="U232" s="315" t="s">
        <v>1181</v>
      </c>
      <c r="V232" s="316">
        <v>162</v>
      </c>
      <c r="W232" s="272">
        <v>6</v>
      </c>
      <c r="X232" s="273" t="s">
        <v>444</v>
      </c>
      <c r="Y232" s="273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523">
        <v>20</v>
      </c>
      <c r="C233" s="524" t="s">
        <v>5712</v>
      </c>
      <c r="D233" s="525">
        <v>11</v>
      </c>
      <c r="E233" s="565">
        <v>32</v>
      </c>
      <c r="F233" s="565" t="s">
        <v>4960</v>
      </c>
      <c r="G233" s="566">
        <v>47</v>
      </c>
      <c r="H233" s="523">
        <v>15</v>
      </c>
      <c r="I233" s="524" t="s">
        <v>4209</v>
      </c>
      <c r="J233" s="525">
        <v>30</v>
      </c>
      <c r="K233" s="272">
        <v>32</v>
      </c>
      <c r="L233" s="273" t="s">
        <v>3425</v>
      </c>
      <c r="M233" s="273">
        <v>41</v>
      </c>
      <c r="N233" s="145">
        <v>18</v>
      </c>
      <c r="O233" s="146" t="s">
        <v>2683</v>
      </c>
      <c r="P233" s="147">
        <v>102</v>
      </c>
      <c r="Q233" s="135">
        <v>23</v>
      </c>
      <c r="R233" s="286" t="s">
        <v>1936</v>
      </c>
      <c r="S233" s="136">
        <v>69</v>
      </c>
      <c r="T233" s="314">
        <v>13</v>
      </c>
      <c r="U233" s="315" t="s">
        <v>1182</v>
      </c>
      <c r="V233" s="316">
        <v>65</v>
      </c>
      <c r="W233" s="272">
        <v>28</v>
      </c>
      <c r="X233" s="273" t="s">
        <v>445</v>
      </c>
      <c r="Y233" s="273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523">
        <v>10</v>
      </c>
      <c r="C234" s="524" t="s">
        <v>5713</v>
      </c>
      <c r="D234" s="525">
        <v>17</v>
      </c>
      <c r="E234" s="565">
        <v>9</v>
      </c>
      <c r="F234" s="565" t="s">
        <v>4961</v>
      </c>
      <c r="G234" s="566">
        <v>19</v>
      </c>
      <c r="H234" s="523">
        <v>15</v>
      </c>
      <c r="I234" s="524" t="s">
        <v>4210</v>
      </c>
      <c r="J234" s="525">
        <v>41</v>
      </c>
      <c r="K234" s="272">
        <v>6</v>
      </c>
      <c r="L234" s="273" t="s">
        <v>3426</v>
      </c>
      <c r="M234" s="273">
        <v>23</v>
      </c>
      <c r="N234" s="145">
        <v>12</v>
      </c>
      <c r="O234" s="146" t="s">
        <v>2684</v>
      </c>
      <c r="P234" s="147">
        <v>65</v>
      </c>
      <c r="Q234" s="135">
        <v>9</v>
      </c>
      <c r="R234" s="286" t="s">
        <v>1937</v>
      </c>
      <c r="S234" s="136">
        <v>43</v>
      </c>
      <c r="T234" s="314">
        <v>14</v>
      </c>
      <c r="U234" s="315" t="s">
        <v>1183</v>
      </c>
      <c r="V234" s="316">
        <v>78</v>
      </c>
      <c r="W234" s="272">
        <v>7</v>
      </c>
      <c r="X234" s="273" t="s">
        <v>446</v>
      </c>
      <c r="Y234" s="273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523">
        <v>7</v>
      </c>
      <c r="C235" s="524" t="s">
        <v>5714</v>
      </c>
      <c r="D235" s="525">
        <v>7</v>
      </c>
      <c r="E235" s="565">
        <v>6</v>
      </c>
      <c r="F235" s="565" t="s">
        <v>4962</v>
      </c>
      <c r="G235" s="566">
        <v>33</v>
      </c>
      <c r="H235" s="523">
        <v>5</v>
      </c>
      <c r="I235" s="524" t="s">
        <v>4211</v>
      </c>
      <c r="J235" s="525">
        <v>37</v>
      </c>
      <c r="K235" s="272">
        <v>5</v>
      </c>
      <c r="L235" s="273" t="s">
        <v>3427</v>
      </c>
      <c r="M235" s="273">
        <v>42</v>
      </c>
      <c r="N235" s="145">
        <v>6</v>
      </c>
      <c r="O235" s="146" t="s">
        <v>2685</v>
      </c>
      <c r="P235" s="147">
        <v>70</v>
      </c>
      <c r="Q235" s="135">
        <v>9</v>
      </c>
      <c r="R235" s="286" t="s">
        <v>1938</v>
      </c>
      <c r="S235" s="136">
        <v>60</v>
      </c>
      <c r="T235" s="314">
        <v>7</v>
      </c>
      <c r="U235" s="315" t="s">
        <v>1184</v>
      </c>
      <c r="V235" s="316">
        <v>127</v>
      </c>
      <c r="W235" s="272">
        <v>5</v>
      </c>
      <c r="X235" s="273" t="s">
        <v>447</v>
      </c>
      <c r="Y235" s="273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596" t="s">
        <v>16</v>
      </c>
      <c r="B236" s="533">
        <v>168</v>
      </c>
      <c r="C236" s="527" t="s">
        <v>5715</v>
      </c>
      <c r="D236" s="528">
        <v>17</v>
      </c>
      <c r="E236" s="565">
        <v>195</v>
      </c>
      <c r="F236" s="565" t="s">
        <v>4963</v>
      </c>
      <c r="G236" s="566">
        <v>31</v>
      </c>
      <c r="H236" s="523">
        <v>223</v>
      </c>
      <c r="I236" s="524" t="s">
        <v>4212</v>
      </c>
      <c r="J236" s="525">
        <v>33</v>
      </c>
      <c r="K236" s="272">
        <v>190</v>
      </c>
      <c r="L236" s="273" t="s">
        <v>3428</v>
      </c>
      <c r="M236" s="273">
        <v>43</v>
      </c>
      <c r="N236" s="139">
        <v>210</v>
      </c>
      <c r="O236" s="140" t="s">
        <v>2686</v>
      </c>
      <c r="P236" s="141">
        <v>50</v>
      </c>
      <c r="Q236" s="131">
        <v>196</v>
      </c>
      <c r="R236" s="305" t="s">
        <v>1939</v>
      </c>
      <c r="S236" s="132">
        <v>61</v>
      </c>
      <c r="T236" s="317">
        <v>173</v>
      </c>
      <c r="U236" s="318" t="s">
        <v>1185</v>
      </c>
      <c r="V236" s="319">
        <v>94</v>
      </c>
      <c r="W236" s="275">
        <v>174</v>
      </c>
      <c r="X236" s="276" t="s">
        <v>448</v>
      </c>
      <c r="Y236" s="276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A237" s="596"/>
      <c r="B237" s="601"/>
      <c r="C237" s="542"/>
      <c r="D237" s="543"/>
      <c r="E237" s="560"/>
      <c r="F237" s="560"/>
      <c r="G237" s="561"/>
      <c r="H237" s="544"/>
      <c r="I237" s="544"/>
      <c r="J237" s="545"/>
      <c r="K237" s="493"/>
      <c r="L237" s="494"/>
      <c r="M237" s="495"/>
      <c r="N237" s="343"/>
      <c r="O237" s="343"/>
      <c r="P237" s="343"/>
      <c r="Q237"/>
      <c r="S237"/>
      <c r="T237" s="478"/>
      <c r="U237" s="478"/>
      <c r="V237" s="478"/>
      <c r="W237" s="273"/>
      <c r="X237" s="273"/>
      <c r="Y237" s="273"/>
      <c r="Z237" s="363"/>
      <c r="AA237" s="363"/>
      <c r="AB237" s="363"/>
      <c r="AF237" s="363"/>
      <c r="AG237" s="363"/>
      <c r="AH237" s="363"/>
      <c r="AL237" s="363"/>
      <c r="AM237" s="363"/>
      <c r="AN237" s="363"/>
      <c r="AO237" s="14"/>
      <c r="AP237" s="14"/>
      <c r="AQ237" s="14"/>
      <c r="AR237" s="360"/>
      <c r="AS237" s="360"/>
      <c r="AT237" s="360"/>
      <c r="AX237" s="363"/>
      <c r="AY237" s="363"/>
      <c r="AZ237" s="363"/>
      <c r="BD237" s="363"/>
      <c r="BE237" s="363"/>
      <c r="BF237" s="363"/>
      <c r="BJ237" s="363"/>
      <c r="BK237" s="363"/>
      <c r="BL237" s="363"/>
    </row>
    <row r="238" spans="1:64" x14ac:dyDescent="0.2">
      <c r="A238" s="596"/>
      <c r="B238" s="477">
        <v>2022</v>
      </c>
      <c r="C238" s="500"/>
      <c r="D238" s="348"/>
      <c r="E238" s="554">
        <v>2021</v>
      </c>
      <c r="F238" s="554"/>
      <c r="G238" s="555"/>
      <c r="H238" s="500">
        <v>2020</v>
      </c>
      <c r="I238" s="500"/>
      <c r="J238" s="348"/>
      <c r="K238" s="457">
        <v>2019</v>
      </c>
      <c r="L238" s="4"/>
      <c r="M238" s="458"/>
    </row>
    <row r="239" spans="1:64" x14ac:dyDescent="0.2">
      <c r="A239" s="597"/>
      <c r="B239" s="477" t="s">
        <v>262</v>
      </c>
      <c r="C239" s="500" t="s">
        <v>263</v>
      </c>
      <c r="D239" s="348" t="s">
        <v>264</v>
      </c>
      <c r="E239" s="554" t="s">
        <v>262</v>
      </c>
      <c r="F239" s="554" t="s">
        <v>263</v>
      </c>
      <c r="G239" s="555" t="s">
        <v>264</v>
      </c>
      <c r="H239" s="231" t="s">
        <v>262</v>
      </c>
      <c r="I239" s="231" t="s">
        <v>263</v>
      </c>
      <c r="J239" s="232" t="s">
        <v>264</v>
      </c>
      <c r="K239" s="257" t="s">
        <v>262</v>
      </c>
      <c r="L239" s="258" t="s">
        <v>263</v>
      </c>
      <c r="M239" s="259" t="s">
        <v>264</v>
      </c>
    </row>
    <row r="240" spans="1:64" ht="15" x14ac:dyDescent="0.2">
      <c r="A240" s="204" t="s">
        <v>3466</v>
      </c>
      <c r="B240" s="436">
        <v>48</v>
      </c>
      <c r="C240" s="546" t="s">
        <v>5724</v>
      </c>
      <c r="D240" s="547">
        <v>76</v>
      </c>
      <c r="E240" s="599">
        <v>64</v>
      </c>
      <c r="F240" s="580" t="s">
        <v>4974</v>
      </c>
      <c r="G240" s="581">
        <v>86</v>
      </c>
      <c r="H240" s="437">
        <v>68</v>
      </c>
      <c r="I240" s="546" t="s">
        <v>4228</v>
      </c>
      <c r="J240" s="547">
        <v>112</v>
      </c>
      <c r="K240" s="496">
        <v>67</v>
      </c>
      <c r="L240" s="497" t="s">
        <v>3467</v>
      </c>
      <c r="M240" s="498">
        <v>112</v>
      </c>
    </row>
    <row r="241" spans="1:61" x14ac:dyDescent="0.2">
      <c r="A241" s="484" t="s">
        <v>3445</v>
      </c>
      <c r="B241" s="430">
        <v>0</v>
      </c>
      <c r="C241" s="524" t="s">
        <v>270</v>
      </c>
      <c r="D241" s="525">
        <v>0</v>
      </c>
      <c r="E241" s="598">
        <v>2</v>
      </c>
      <c r="F241" s="565" t="s">
        <v>4965</v>
      </c>
      <c r="G241" s="566">
        <v>201</v>
      </c>
      <c r="H241" s="430">
        <v>2</v>
      </c>
      <c r="I241" s="524" t="s">
        <v>4214</v>
      </c>
      <c r="J241" s="525">
        <v>114</v>
      </c>
      <c r="K241" s="269">
        <v>2</v>
      </c>
      <c r="L241" s="270" t="s">
        <v>3430</v>
      </c>
      <c r="M241" s="271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84" t="s">
        <v>3446</v>
      </c>
      <c r="B242" s="523">
        <v>1</v>
      </c>
      <c r="C242" s="524" t="s">
        <v>5717</v>
      </c>
      <c r="D242" s="525">
        <v>97</v>
      </c>
      <c r="E242" s="565">
        <v>0</v>
      </c>
      <c r="F242" s="565" t="s">
        <v>270</v>
      </c>
      <c r="G242" s="566">
        <v>0</v>
      </c>
      <c r="H242" s="523">
        <v>0</v>
      </c>
      <c r="I242" s="524" t="s">
        <v>270</v>
      </c>
      <c r="J242" s="525">
        <v>0</v>
      </c>
      <c r="K242" s="272">
        <v>3</v>
      </c>
      <c r="L242" s="273" t="s">
        <v>3431</v>
      </c>
      <c r="M242" s="274">
        <v>83</v>
      </c>
      <c r="AR242" s="16"/>
      <c r="AS242" s="16"/>
      <c r="AT242" s="16"/>
    </row>
    <row r="243" spans="1:61" x14ac:dyDescent="0.2">
      <c r="A243" s="484" t="s">
        <v>3447</v>
      </c>
      <c r="B243" s="523">
        <v>0</v>
      </c>
      <c r="C243" s="524" t="s">
        <v>270</v>
      </c>
      <c r="D243" s="525">
        <v>0</v>
      </c>
      <c r="E243" s="565">
        <v>1</v>
      </c>
      <c r="F243" s="565" t="s">
        <v>284</v>
      </c>
      <c r="G243" s="566">
        <v>150</v>
      </c>
      <c r="H243" s="523">
        <v>2</v>
      </c>
      <c r="I243" s="524" t="s">
        <v>4215</v>
      </c>
      <c r="J243" s="525">
        <v>97</v>
      </c>
      <c r="K243" s="272">
        <v>1</v>
      </c>
      <c r="L243" s="273" t="s">
        <v>3432</v>
      </c>
      <c r="M243" s="274">
        <v>174</v>
      </c>
    </row>
    <row r="244" spans="1:61" x14ac:dyDescent="0.2">
      <c r="A244" s="484" t="s">
        <v>3448</v>
      </c>
      <c r="B244" s="523">
        <v>0</v>
      </c>
      <c r="C244" s="524" t="s">
        <v>270</v>
      </c>
      <c r="D244" s="525">
        <v>0</v>
      </c>
      <c r="E244" s="565">
        <v>3</v>
      </c>
      <c r="F244" s="565" t="s">
        <v>4966</v>
      </c>
      <c r="G244" s="566">
        <v>30</v>
      </c>
      <c r="H244" s="523">
        <v>3</v>
      </c>
      <c r="I244" s="524" t="s">
        <v>4216</v>
      </c>
      <c r="J244" s="525">
        <v>188</v>
      </c>
      <c r="K244" s="272">
        <v>1</v>
      </c>
      <c r="L244" s="273" t="s">
        <v>3433</v>
      </c>
      <c r="M244" s="274">
        <v>205</v>
      </c>
    </row>
    <row r="245" spans="1:61" x14ac:dyDescent="0.2">
      <c r="A245" s="484" t="s">
        <v>3449</v>
      </c>
      <c r="B245" s="523">
        <v>3</v>
      </c>
      <c r="C245" s="524" t="s">
        <v>1439</v>
      </c>
      <c r="D245" s="525">
        <v>67</v>
      </c>
      <c r="E245" s="565">
        <v>2</v>
      </c>
      <c r="F245" s="565" t="s">
        <v>2189</v>
      </c>
      <c r="G245" s="566">
        <v>48</v>
      </c>
      <c r="H245" s="523">
        <v>0</v>
      </c>
      <c r="I245" s="524" t="s">
        <v>270</v>
      </c>
      <c r="J245" s="525">
        <v>0</v>
      </c>
      <c r="K245" s="272">
        <v>1</v>
      </c>
      <c r="L245" s="273" t="s">
        <v>2549</v>
      </c>
      <c r="M245" s="274">
        <v>39</v>
      </c>
    </row>
    <row r="246" spans="1:61" x14ac:dyDescent="0.2">
      <c r="A246" s="484" t="s">
        <v>3450</v>
      </c>
      <c r="B246" s="523">
        <v>7</v>
      </c>
      <c r="C246" s="524" t="s">
        <v>5718</v>
      </c>
      <c r="D246" s="525">
        <v>77</v>
      </c>
      <c r="E246" s="565">
        <v>0</v>
      </c>
      <c r="F246" s="565" t="s">
        <v>270</v>
      </c>
      <c r="G246" s="566">
        <v>0</v>
      </c>
      <c r="H246" s="523">
        <v>4</v>
      </c>
      <c r="I246" s="524" t="s">
        <v>4217</v>
      </c>
      <c r="J246" s="525">
        <v>68</v>
      </c>
      <c r="K246" s="272">
        <v>0</v>
      </c>
      <c r="L246" s="273" t="s">
        <v>270</v>
      </c>
      <c r="M246" s="274">
        <v>0</v>
      </c>
    </row>
    <row r="247" spans="1:61" x14ac:dyDescent="0.2">
      <c r="A247" s="484" t="s">
        <v>3451</v>
      </c>
      <c r="B247" s="523">
        <v>0</v>
      </c>
      <c r="C247" s="524" t="s">
        <v>270</v>
      </c>
      <c r="D247" s="525">
        <v>0</v>
      </c>
      <c r="E247" s="565">
        <v>0</v>
      </c>
      <c r="F247" s="565" t="s">
        <v>270</v>
      </c>
      <c r="G247" s="566">
        <v>0</v>
      </c>
      <c r="H247" s="523">
        <v>3</v>
      </c>
      <c r="I247" s="524" t="s">
        <v>4218</v>
      </c>
      <c r="J247" s="525">
        <v>166</v>
      </c>
      <c r="K247" s="272">
        <v>2</v>
      </c>
      <c r="L247" s="273" t="s">
        <v>3434</v>
      </c>
      <c r="M247" s="274">
        <v>134</v>
      </c>
    </row>
    <row r="248" spans="1:61" x14ac:dyDescent="0.2">
      <c r="A248" s="484" t="s">
        <v>3452</v>
      </c>
      <c r="B248" s="523">
        <v>0</v>
      </c>
      <c r="C248" s="524" t="s">
        <v>270</v>
      </c>
      <c r="D248" s="525">
        <v>0</v>
      </c>
      <c r="E248" s="565">
        <v>1</v>
      </c>
      <c r="F248" s="565" t="s">
        <v>1053</v>
      </c>
      <c r="G248" s="566">
        <v>37</v>
      </c>
      <c r="H248" s="523">
        <v>1</v>
      </c>
      <c r="I248" s="524" t="s">
        <v>4219</v>
      </c>
      <c r="J248" s="525">
        <v>13</v>
      </c>
      <c r="K248" s="272">
        <v>2</v>
      </c>
      <c r="L248" s="273" t="s">
        <v>3435</v>
      </c>
      <c r="M248" s="274">
        <v>326</v>
      </c>
    </row>
    <row r="249" spans="1:61" x14ac:dyDescent="0.2">
      <c r="A249" s="484" t="s">
        <v>3453</v>
      </c>
      <c r="B249" s="523">
        <v>1</v>
      </c>
      <c r="C249" s="524" t="s">
        <v>5719</v>
      </c>
      <c r="D249" s="525">
        <v>162</v>
      </c>
      <c r="E249" s="565">
        <v>0</v>
      </c>
      <c r="F249" s="565" t="s">
        <v>270</v>
      </c>
      <c r="G249" s="566">
        <v>0</v>
      </c>
      <c r="H249" s="523">
        <v>2</v>
      </c>
      <c r="I249" s="524" t="s">
        <v>4220</v>
      </c>
      <c r="J249" s="525">
        <v>73</v>
      </c>
      <c r="K249" s="272">
        <v>1</v>
      </c>
      <c r="L249" s="273" t="s">
        <v>3436</v>
      </c>
      <c r="M249" s="274">
        <v>81</v>
      </c>
    </row>
    <row r="250" spans="1:61" x14ac:dyDescent="0.2">
      <c r="A250" s="484" t="s">
        <v>3454</v>
      </c>
      <c r="B250" s="523">
        <v>1</v>
      </c>
      <c r="C250" s="524" t="s">
        <v>5720</v>
      </c>
      <c r="D250" s="525">
        <v>5</v>
      </c>
      <c r="E250" s="565">
        <v>2</v>
      </c>
      <c r="F250" s="565" t="s">
        <v>2399</v>
      </c>
      <c r="G250" s="566">
        <v>152</v>
      </c>
      <c r="H250" s="523">
        <v>1</v>
      </c>
      <c r="I250" s="524" t="s">
        <v>493</v>
      </c>
      <c r="J250" s="525">
        <v>436</v>
      </c>
      <c r="K250" s="272">
        <v>2</v>
      </c>
      <c r="L250" s="273" t="s">
        <v>378</v>
      </c>
      <c r="M250" s="274">
        <v>134</v>
      </c>
    </row>
    <row r="251" spans="1:61" x14ac:dyDescent="0.2">
      <c r="A251" s="484" t="s">
        <v>3455</v>
      </c>
      <c r="B251" s="523">
        <v>24</v>
      </c>
      <c r="C251" s="524" t="s">
        <v>5721</v>
      </c>
      <c r="D251" s="525">
        <v>88</v>
      </c>
      <c r="E251" s="565">
        <v>27</v>
      </c>
      <c r="F251" s="565" t="s">
        <v>4967</v>
      </c>
      <c r="G251" s="566">
        <v>61</v>
      </c>
      <c r="H251" s="523">
        <v>19</v>
      </c>
      <c r="I251" s="524" t="s">
        <v>4221</v>
      </c>
      <c r="J251" s="525">
        <v>83</v>
      </c>
      <c r="K251" s="272">
        <v>23</v>
      </c>
      <c r="L251" s="273" t="s">
        <v>3437</v>
      </c>
      <c r="M251" s="274">
        <v>68</v>
      </c>
    </row>
    <row r="252" spans="1:61" x14ac:dyDescent="0.2">
      <c r="A252" s="484" t="s">
        <v>3456</v>
      </c>
      <c r="B252" s="523">
        <v>1</v>
      </c>
      <c r="C252" s="524" t="s">
        <v>306</v>
      </c>
      <c r="D252" s="525">
        <v>174</v>
      </c>
      <c r="E252" s="565">
        <v>0</v>
      </c>
      <c r="F252" s="565" t="s">
        <v>270</v>
      </c>
      <c r="G252" s="566">
        <v>0</v>
      </c>
      <c r="H252" s="523">
        <v>1</v>
      </c>
      <c r="I252" s="524" t="s">
        <v>4222</v>
      </c>
      <c r="J252" s="525">
        <v>267</v>
      </c>
      <c r="K252" s="272">
        <v>2</v>
      </c>
      <c r="L252" s="273" t="s">
        <v>3438</v>
      </c>
      <c r="M252" s="274">
        <v>193</v>
      </c>
    </row>
    <row r="253" spans="1:61" x14ac:dyDescent="0.2">
      <c r="A253" s="484" t="s">
        <v>3457</v>
      </c>
      <c r="B253" s="523">
        <v>0</v>
      </c>
      <c r="C253" s="524" t="s">
        <v>270</v>
      </c>
      <c r="D253" s="525">
        <v>0</v>
      </c>
      <c r="E253" s="565">
        <v>1</v>
      </c>
      <c r="F253" s="565" t="s">
        <v>4968</v>
      </c>
      <c r="G253" s="566">
        <v>4</v>
      </c>
      <c r="H253" s="523">
        <v>0</v>
      </c>
      <c r="I253" s="524" t="s">
        <v>270</v>
      </c>
      <c r="J253" s="525">
        <v>0</v>
      </c>
      <c r="K253" s="272">
        <v>0</v>
      </c>
      <c r="L253" s="273" t="s">
        <v>270</v>
      </c>
      <c r="M253" s="274">
        <v>0</v>
      </c>
    </row>
    <row r="254" spans="1:61" x14ac:dyDescent="0.2">
      <c r="A254" s="484" t="s">
        <v>3458</v>
      </c>
      <c r="B254" s="523">
        <v>0</v>
      </c>
      <c r="C254" s="524" t="s">
        <v>270</v>
      </c>
      <c r="D254" s="525">
        <v>0</v>
      </c>
      <c r="E254" s="565">
        <v>0</v>
      </c>
      <c r="F254" s="565" t="s">
        <v>270</v>
      </c>
      <c r="G254" s="566">
        <v>0</v>
      </c>
      <c r="H254" s="523">
        <v>9</v>
      </c>
      <c r="I254" s="524" t="s">
        <v>4223</v>
      </c>
      <c r="J254" s="525">
        <v>55</v>
      </c>
      <c r="K254" s="272">
        <v>4</v>
      </c>
      <c r="L254" s="273" t="s">
        <v>3439</v>
      </c>
      <c r="M254" s="274">
        <v>176</v>
      </c>
    </row>
    <row r="255" spans="1:61" x14ac:dyDescent="0.2">
      <c r="A255" s="484" t="s">
        <v>3459</v>
      </c>
      <c r="B255" s="523">
        <v>1</v>
      </c>
      <c r="C255" s="524" t="s">
        <v>3436</v>
      </c>
      <c r="D255" s="525">
        <v>48</v>
      </c>
      <c r="E255" s="565">
        <v>8</v>
      </c>
      <c r="F255" s="565" t="s">
        <v>4969</v>
      </c>
      <c r="G255" s="566">
        <v>66</v>
      </c>
      <c r="H255" s="523">
        <v>8</v>
      </c>
      <c r="I255" s="524" t="s">
        <v>4224</v>
      </c>
      <c r="J255" s="525">
        <v>90</v>
      </c>
      <c r="K255" s="272">
        <v>10</v>
      </c>
      <c r="L255" s="273" t="s">
        <v>3440</v>
      </c>
      <c r="M255" s="274">
        <v>95</v>
      </c>
    </row>
    <row r="256" spans="1:61" x14ac:dyDescent="0.2">
      <c r="A256" s="484" t="s">
        <v>3460</v>
      </c>
      <c r="B256" s="523">
        <v>1</v>
      </c>
      <c r="C256" s="524" t="s">
        <v>5722</v>
      </c>
      <c r="D256" s="525">
        <v>13</v>
      </c>
      <c r="E256" s="565">
        <v>2</v>
      </c>
      <c r="F256" s="565" t="s">
        <v>4970</v>
      </c>
      <c r="G256" s="566">
        <v>92</v>
      </c>
      <c r="H256" s="523">
        <v>3</v>
      </c>
      <c r="I256" s="524" t="s">
        <v>4225</v>
      </c>
      <c r="J256" s="525">
        <v>70</v>
      </c>
      <c r="K256" s="272">
        <v>3</v>
      </c>
      <c r="L256" s="273" t="s">
        <v>3441</v>
      </c>
      <c r="M256" s="274">
        <v>143</v>
      </c>
    </row>
    <row r="257" spans="1:13" x14ac:dyDescent="0.2">
      <c r="A257" s="484" t="s">
        <v>3461</v>
      </c>
      <c r="B257" s="523">
        <v>2</v>
      </c>
      <c r="C257" s="524" t="s">
        <v>2600</v>
      </c>
      <c r="D257" s="525">
        <v>62</v>
      </c>
      <c r="E257" s="565">
        <v>1</v>
      </c>
      <c r="F257" s="565" t="s">
        <v>1034</v>
      </c>
      <c r="G257" s="566">
        <v>4</v>
      </c>
      <c r="H257" s="523">
        <v>0</v>
      </c>
      <c r="I257" s="524" t="s">
        <v>270</v>
      </c>
      <c r="J257" s="525">
        <v>0</v>
      </c>
      <c r="K257" s="272">
        <v>0</v>
      </c>
      <c r="L257" s="273" t="s">
        <v>270</v>
      </c>
      <c r="M257" s="274">
        <v>0</v>
      </c>
    </row>
    <row r="258" spans="1:13" x14ac:dyDescent="0.2">
      <c r="A258" s="484" t="s">
        <v>3462</v>
      </c>
      <c r="B258" s="523">
        <v>0</v>
      </c>
      <c r="C258" s="524" t="s">
        <v>270</v>
      </c>
      <c r="D258" s="525">
        <v>0</v>
      </c>
      <c r="E258" s="565">
        <v>1</v>
      </c>
      <c r="F258" s="565" t="s">
        <v>3349</v>
      </c>
      <c r="G258" s="566">
        <v>262</v>
      </c>
      <c r="H258" s="523">
        <v>0</v>
      </c>
      <c r="I258" s="524" t="s">
        <v>270</v>
      </c>
      <c r="J258" s="525">
        <v>0</v>
      </c>
      <c r="K258" s="272">
        <v>2</v>
      </c>
      <c r="L258" s="273" t="s">
        <v>3442</v>
      </c>
      <c r="M258" s="274">
        <v>147</v>
      </c>
    </row>
    <row r="259" spans="1:13" x14ac:dyDescent="0.2">
      <c r="A259" s="484" t="s">
        <v>3463</v>
      </c>
      <c r="B259" s="523">
        <v>5</v>
      </c>
      <c r="C259" s="524" t="s">
        <v>5723</v>
      </c>
      <c r="D259" s="525">
        <v>24</v>
      </c>
      <c r="E259" s="565">
        <v>9</v>
      </c>
      <c r="F259" s="565" t="s">
        <v>4971</v>
      </c>
      <c r="G259" s="566">
        <v>88</v>
      </c>
      <c r="H259" s="523">
        <v>7</v>
      </c>
      <c r="I259" s="524" t="s">
        <v>4226</v>
      </c>
      <c r="J259" s="525">
        <v>256</v>
      </c>
      <c r="K259" s="272">
        <v>3</v>
      </c>
      <c r="L259" s="273" t="s">
        <v>2746</v>
      </c>
      <c r="M259" s="274">
        <v>146</v>
      </c>
    </row>
    <row r="260" spans="1:13" x14ac:dyDescent="0.2">
      <c r="A260" s="484" t="s">
        <v>3464</v>
      </c>
      <c r="B260" s="523">
        <v>0</v>
      </c>
      <c r="C260" s="524" t="s">
        <v>270</v>
      </c>
      <c r="D260" s="525">
        <v>0</v>
      </c>
      <c r="E260" s="565">
        <v>1</v>
      </c>
      <c r="F260" s="565" t="s">
        <v>4972</v>
      </c>
      <c r="G260" s="566">
        <v>660</v>
      </c>
      <c r="H260" s="523">
        <v>0</v>
      </c>
      <c r="I260" s="524" t="s">
        <v>270</v>
      </c>
      <c r="J260" s="525">
        <v>0</v>
      </c>
      <c r="K260" s="272">
        <v>3</v>
      </c>
      <c r="L260" s="273" t="s">
        <v>3443</v>
      </c>
      <c r="M260" s="274">
        <v>76</v>
      </c>
    </row>
    <row r="261" spans="1:13" x14ac:dyDescent="0.2">
      <c r="A261" s="484" t="s">
        <v>3465</v>
      </c>
      <c r="B261" s="533">
        <v>1</v>
      </c>
      <c r="C261" s="527" t="s">
        <v>1046</v>
      </c>
      <c r="D261" s="528">
        <v>64</v>
      </c>
      <c r="E261" s="562">
        <v>3</v>
      </c>
      <c r="F261" s="562" t="s">
        <v>4973</v>
      </c>
      <c r="G261" s="563">
        <v>111</v>
      </c>
      <c r="H261" s="533">
        <v>3</v>
      </c>
      <c r="I261" s="527" t="s">
        <v>4227</v>
      </c>
      <c r="J261" s="528">
        <v>66</v>
      </c>
      <c r="K261" s="275">
        <v>2</v>
      </c>
      <c r="L261" s="276" t="s">
        <v>3444</v>
      </c>
      <c r="M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workbookViewId="0">
      <selection activeCell="O21" sqref="O21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7" x14ac:dyDescent="0.2">
      <c r="A1" s="1">
        <f ca="1">TODAY()</f>
        <v>44755</v>
      </c>
      <c r="G1" s="2" t="s">
        <v>266</v>
      </c>
      <c r="H1" s="3"/>
      <c r="I1" s="3"/>
      <c r="J1" s="3"/>
      <c r="K1" s="3"/>
      <c r="L1" s="3"/>
    </row>
    <row r="2" spans="1:17" x14ac:dyDescent="0.2">
      <c r="G2" s="2" t="s">
        <v>267</v>
      </c>
      <c r="H2" s="3"/>
      <c r="I2" s="3"/>
      <c r="J2" s="3"/>
      <c r="K2" s="8" t="s">
        <v>4</v>
      </c>
      <c r="L2" s="3"/>
    </row>
    <row r="3" spans="1:17" x14ac:dyDescent="0.2">
      <c r="G3" s="3" t="s">
        <v>3</v>
      </c>
      <c r="H3" s="3"/>
      <c r="I3" s="3"/>
      <c r="J3" s="3"/>
      <c r="K3" s="3"/>
      <c r="L3" s="3"/>
    </row>
    <row r="4" spans="1:17" x14ac:dyDescent="0.2">
      <c r="H4" s="3"/>
      <c r="I4" s="3"/>
      <c r="J4" s="3"/>
      <c r="K4" s="3"/>
      <c r="L4" s="3"/>
      <c r="N4" s="625" t="s">
        <v>5913</v>
      </c>
      <c r="O4" s="617"/>
      <c r="P4" s="617"/>
      <c r="Q4" s="617"/>
    </row>
    <row r="5" spans="1:17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  <c r="N5" s="618" t="s">
        <v>5907</v>
      </c>
      <c r="O5" s="619" t="s">
        <v>5908</v>
      </c>
      <c r="P5" s="620" t="s">
        <v>5909</v>
      </c>
      <c r="Q5" s="621" t="s">
        <v>5910</v>
      </c>
    </row>
    <row r="6" spans="1:17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  <c r="N6" s="615" t="s">
        <v>10</v>
      </c>
      <c r="O6" s="612">
        <f>I12</f>
        <v>6156</v>
      </c>
      <c r="P6" s="612">
        <f>J12</f>
        <v>6100</v>
      </c>
      <c r="Q6" s="5">
        <f>(P6-O6)/O6</f>
        <v>-9.0968161143599735E-3</v>
      </c>
    </row>
    <row r="7" spans="1:17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  <c r="N7" s="616" t="s">
        <v>16</v>
      </c>
      <c r="O7" s="612">
        <f>I18</f>
        <v>2707</v>
      </c>
      <c r="P7" s="612">
        <f>J18</f>
        <v>2481</v>
      </c>
      <c r="Q7" s="5">
        <f>(P7-O7)/O7</f>
        <v>-8.3487255264130034E-2</v>
      </c>
    </row>
    <row r="8" spans="1:17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  <c r="N8" s="615" t="s">
        <v>15</v>
      </c>
      <c r="O8" s="612">
        <f>I17</f>
        <v>947</v>
      </c>
      <c r="P8" s="612">
        <f>J17</f>
        <v>846</v>
      </c>
      <c r="Q8" s="5">
        <f t="shared" ref="Q8:Q15" si="4">(P8-O8)/O8</f>
        <v>-0.10665258711721225</v>
      </c>
    </row>
    <row r="9" spans="1:17" ht="13.5" thickBot="1" x14ac:dyDescent="0.25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  <c r="N9" s="622" t="s">
        <v>11</v>
      </c>
      <c r="O9" s="614">
        <f>I13</f>
        <v>640</v>
      </c>
      <c r="P9" s="614">
        <f>J13</f>
        <v>631</v>
      </c>
      <c r="Q9" s="5">
        <f t="shared" si="4"/>
        <v>-1.40625E-2</v>
      </c>
    </row>
    <row r="10" spans="1:17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  <c r="N10" s="615" t="s">
        <v>5911</v>
      </c>
      <c r="O10" s="615">
        <f>SUM(O6:O9)</f>
        <v>10450</v>
      </c>
      <c r="P10" s="615">
        <f>SUM(P6:P9)</f>
        <v>10058</v>
      </c>
      <c r="Q10" s="5">
        <f t="shared" si="4"/>
        <v>-3.7511961722488038E-2</v>
      </c>
    </row>
    <row r="11" spans="1:17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  <c r="N11" s="623"/>
      <c r="O11" s="623"/>
      <c r="P11" s="623"/>
      <c r="Q11" s="613"/>
    </row>
    <row r="12" spans="1:17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  <c r="N12" s="615" t="s">
        <v>12</v>
      </c>
      <c r="O12" s="612">
        <f>I14</f>
        <v>1472</v>
      </c>
      <c r="P12" s="612">
        <f>J14</f>
        <v>1407</v>
      </c>
      <c r="Q12" s="5">
        <f t="shared" si="4"/>
        <v>-4.4157608695652176E-2</v>
      </c>
    </row>
    <row r="13" spans="1:17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  <c r="N13" s="616" t="s">
        <v>8</v>
      </c>
      <c r="O13" s="612">
        <f>I9</f>
        <v>1162</v>
      </c>
      <c r="P13" s="612">
        <f>J9</f>
        <v>1092</v>
      </c>
      <c r="Q13" s="5">
        <f t="shared" si="4"/>
        <v>-6.0240963855421686E-2</v>
      </c>
    </row>
    <row r="14" spans="1:17" ht="13.5" thickBot="1" x14ac:dyDescent="0.25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  <c r="N14" s="624" t="s">
        <v>14</v>
      </c>
      <c r="O14" s="614">
        <f>I16</f>
        <v>907</v>
      </c>
      <c r="P14" s="614">
        <f>J16</f>
        <v>782</v>
      </c>
      <c r="Q14" s="5">
        <f t="shared" si="4"/>
        <v>-0.13781697905181919</v>
      </c>
    </row>
    <row r="15" spans="1:17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  <c r="N15" s="616" t="s">
        <v>5912</v>
      </c>
      <c r="O15" s="616">
        <f>SUM(O10:O14)</f>
        <v>13991</v>
      </c>
      <c r="P15" s="616">
        <f>SUM(P10:P14)</f>
        <v>13339</v>
      </c>
      <c r="Q15" s="5">
        <f t="shared" si="4"/>
        <v>-4.6601386605675074E-2</v>
      </c>
    </row>
    <row r="16" spans="1:17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7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  <c r="N17" s="625" t="s">
        <v>5914</v>
      </c>
      <c r="O17" s="617"/>
      <c r="P17" s="617"/>
      <c r="Q17" s="617"/>
    </row>
    <row r="18" spans="1:17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  <c r="N18" s="618" t="s">
        <v>5907</v>
      </c>
      <c r="O18" s="619" t="s">
        <v>5908</v>
      </c>
      <c r="P18" s="620" t="s">
        <v>5909</v>
      </c>
      <c r="Q18" s="621" t="s">
        <v>5910</v>
      </c>
    </row>
    <row r="19" spans="1:17" x14ac:dyDescent="0.2">
      <c r="K19" s="5" t="s">
        <v>191</v>
      </c>
      <c r="N19" s="615" t="s">
        <v>10</v>
      </c>
      <c r="O19" s="612">
        <f>C12</f>
        <v>8579</v>
      </c>
      <c r="P19" s="612">
        <f>D12</f>
        <v>7725</v>
      </c>
      <c r="Q19" s="5">
        <f>(P19-O19)/O19</f>
        <v>-9.9545401561953614E-2</v>
      </c>
    </row>
    <row r="20" spans="1:17" x14ac:dyDescent="0.2">
      <c r="G20" s="3" t="s">
        <v>2</v>
      </c>
      <c r="N20" s="616" t="s">
        <v>16</v>
      </c>
      <c r="O20" s="612">
        <f>C18</f>
        <v>3558</v>
      </c>
      <c r="P20" s="612">
        <f>D18</f>
        <v>3409</v>
      </c>
      <c r="Q20" s="5">
        <f>(P20-O20)/O20</f>
        <v>-4.1877459246767848E-2</v>
      </c>
    </row>
    <row r="21" spans="1:17" x14ac:dyDescent="0.2">
      <c r="H21" s="3"/>
      <c r="I21" s="3"/>
      <c r="J21" s="3"/>
      <c r="K21" s="3"/>
      <c r="L21" s="3"/>
      <c r="N21" s="615" t="s">
        <v>15</v>
      </c>
      <c r="O21" s="612">
        <f>C17</f>
        <v>1283</v>
      </c>
      <c r="P21" s="612">
        <f>D17</f>
        <v>1125</v>
      </c>
      <c r="Q21" s="5">
        <f t="shared" ref="Q21:Q23" si="5">(P21-O21)/O21</f>
        <v>-0.12314886983632112</v>
      </c>
    </row>
    <row r="22" spans="1:17" ht="13.5" thickBot="1" x14ac:dyDescent="0.25">
      <c r="H22" s="3"/>
      <c r="I22" s="3"/>
      <c r="J22" s="3"/>
      <c r="K22" s="3"/>
      <c r="L22" s="3"/>
      <c r="N22" s="622" t="s">
        <v>11</v>
      </c>
      <c r="O22" s="614">
        <f>C13</f>
        <v>845</v>
      </c>
      <c r="P22" s="614">
        <f>D13</f>
        <v>809</v>
      </c>
      <c r="Q22" s="5">
        <f t="shared" si="5"/>
        <v>-4.2603550295857988E-2</v>
      </c>
    </row>
    <row r="23" spans="1:17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462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  <c r="N23" s="615" t="s">
        <v>5911</v>
      </c>
      <c r="O23" s="615">
        <f>SUM(O19:O22)</f>
        <v>14265</v>
      </c>
      <c r="P23" s="615">
        <f>SUM(P19:P22)</f>
        <v>13068</v>
      </c>
      <c r="Q23" s="5">
        <f t="shared" si="5"/>
        <v>-8.3911671924290221E-2</v>
      </c>
    </row>
    <row r="24" spans="1:17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6">(+J24-H24)/H24</f>
        <v>0.10555093307975752</v>
      </c>
      <c r="L24" s="5">
        <f t="shared" ref="L24:L36" si="7">(+J24-I24)/I24</f>
        <v>-5.7028438181173015E-2</v>
      </c>
      <c r="N24" s="623"/>
      <c r="O24" s="623"/>
      <c r="P24" s="623"/>
      <c r="Q24" s="613"/>
    </row>
    <row r="25" spans="1:17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8">(+D25-B25)/B25</f>
        <v>4.0465710634672728E-3</v>
      </c>
      <c r="F25" s="5">
        <f t="shared" ref="F25:F36" si="9">(+D25-C25)/C25</f>
        <v>-8.7430636211124013E-2</v>
      </c>
      <c r="H25">
        <v>9646</v>
      </c>
      <c r="I25">
        <v>11264</v>
      </c>
      <c r="J25">
        <v>10760</v>
      </c>
      <c r="K25" s="5">
        <f t="shared" si="6"/>
        <v>0.11548828529960606</v>
      </c>
      <c r="L25" s="5">
        <f t="shared" si="7"/>
        <v>-4.4744318181818184E-2</v>
      </c>
      <c r="N25" s="615" t="s">
        <v>12</v>
      </c>
      <c r="O25" s="612">
        <f>C14</f>
        <v>1811</v>
      </c>
      <c r="P25" s="612">
        <f>D14</f>
        <v>1833</v>
      </c>
      <c r="Q25" s="5">
        <f t="shared" ref="Q25:Q28" si="10">(P25-O25)/O25</f>
        <v>1.2147984538928768E-2</v>
      </c>
    </row>
    <row r="26" spans="1:17" x14ac:dyDescent="0.2">
      <c r="A26" t="s">
        <v>7</v>
      </c>
      <c r="B26">
        <v>579</v>
      </c>
      <c r="C26">
        <v>621</v>
      </c>
      <c r="D26">
        <v>567</v>
      </c>
      <c r="E26" s="5">
        <f t="shared" si="8"/>
        <v>-2.072538860103627E-2</v>
      </c>
      <c r="F26" s="5">
        <f t="shared" si="9"/>
        <v>-8.6956521739130432E-2</v>
      </c>
      <c r="H26">
        <v>417</v>
      </c>
      <c r="I26">
        <v>497</v>
      </c>
      <c r="J26">
        <v>469</v>
      </c>
      <c r="K26" s="5">
        <f t="shared" si="6"/>
        <v>0.12470023980815348</v>
      </c>
      <c r="L26" s="5">
        <f t="shared" si="7"/>
        <v>-5.6338028169014086E-2</v>
      </c>
      <c r="N26" s="616" t="s">
        <v>8</v>
      </c>
      <c r="O26" s="612">
        <f>C9</f>
        <v>1440</v>
      </c>
      <c r="P26" s="612">
        <f>D9</f>
        <v>1380</v>
      </c>
      <c r="Q26" s="5">
        <f t="shared" si="10"/>
        <v>-4.1666666666666664E-2</v>
      </c>
    </row>
    <row r="27" spans="1:17" ht="13.5" thickBot="1" x14ac:dyDescent="0.25">
      <c r="A27" t="s">
        <v>8</v>
      </c>
      <c r="B27">
        <v>1695</v>
      </c>
      <c r="C27">
        <v>1756</v>
      </c>
      <c r="D27">
        <v>1571</v>
      </c>
      <c r="E27" s="5">
        <f t="shared" si="8"/>
        <v>-7.3156342182890854E-2</v>
      </c>
      <c r="F27" s="5">
        <f t="shared" si="9"/>
        <v>-0.10535307517084283</v>
      </c>
      <c r="H27">
        <v>1127</v>
      </c>
      <c r="I27">
        <v>1336</v>
      </c>
      <c r="J27">
        <v>1200</v>
      </c>
      <c r="K27" s="5">
        <f t="shared" si="6"/>
        <v>6.4773735581188999E-2</v>
      </c>
      <c r="L27" s="5">
        <f t="shared" si="7"/>
        <v>-0.10179640718562874</v>
      </c>
      <c r="N27" s="624" t="s">
        <v>14</v>
      </c>
      <c r="O27" s="614">
        <f>C16</f>
        <v>1179</v>
      </c>
      <c r="P27" s="614">
        <f>D16</f>
        <v>1058</v>
      </c>
      <c r="Q27" s="5">
        <f t="shared" si="10"/>
        <v>-0.10262934690415607</v>
      </c>
    </row>
    <row r="28" spans="1:17" x14ac:dyDescent="0.2">
      <c r="A28" t="s">
        <v>9</v>
      </c>
      <c r="B28">
        <v>1029</v>
      </c>
      <c r="C28">
        <v>1021</v>
      </c>
      <c r="D28">
        <v>1018</v>
      </c>
      <c r="E28" s="5">
        <f t="shared" si="8"/>
        <v>-1.0689990281827016E-2</v>
      </c>
      <c r="F28" s="5">
        <f t="shared" si="9"/>
        <v>-2.9382957884427031E-3</v>
      </c>
      <c r="H28">
        <v>721</v>
      </c>
      <c r="I28">
        <v>765</v>
      </c>
      <c r="J28">
        <v>804</v>
      </c>
      <c r="K28" s="5">
        <f t="shared" si="6"/>
        <v>0.11511789181692095</v>
      </c>
      <c r="L28" s="5">
        <f t="shared" si="7"/>
        <v>5.0980392156862744E-2</v>
      </c>
      <c r="N28" s="616" t="s">
        <v>5912</v>
      </c>
      <c r="O28" s="616">
        <f>SUM(O23:O27)</f>
        <v>18695</v>
      </c>
      <c r="P28" s="616">
        <f>SUM(P23:P27)</f>
        <v>17339</v>
      </c>
      <c r="Q28" s="5">
        <f t="shared" si="10"/>
        <v>-7.2532762770794332E-2</v>
      </c>
    </row>
    <row r="29" spans="1:17" x14ac:dyDescent="0.2">
      <c r="A29" t="s">
        <v>222</v>
      </c>
      <c r="B29">
        <v>631</v>
      </c>
      <c r="C29">
        <v>670</v>
      </c>
      <c r="D29">
        <v>586</v>
      </c>
      <c r="E29" s="5">
        <f t="shared" si="8"/>
        <v>-7.1315372424722662E-2</v>
      </c>
      <c r="F29" s="5">
        <f t="shared" si="9"/>
        <v>-0.1253731343283582</v>
      </c>
      <c r="H29">
        <v>416</v>
      </c>
      <c r="I29">
        <v>474</v>
      </c>
      <c r="J29">
        <v>484</v>
      </c>
      <c r="K29" s="5">
        <f t="shared" si="6"/>
        <v>0.16346153846153846</v>
      </c>
      <c r="L29" s="5">
        <f t="shared" si="7"/>
        <v>2.1097046413502109E-2</v>
      </c>
    </row>
    <row r="30" spans="1:17" x14ac:dyDescent="0.2">
      <c r="A30" t="s">
        <v>10</v>
      </c>
      <c r="B30">
        <v>7439</v>
      </c>
      <c r="C30">
        <v>9029</v>
      </c>
      <c r="D30">
        <v>8107</v>
      </c>
      <c r="E30" s="5">
        <f t="shared" si="8"/>
        <v>8.9797015727920426E-2</v>
      </c>
      <c r="F30" s="5">
        <f t="shared" si="9"/>
        <v>-0.10211540591427622</v>
      </c>
      <c r="H30">
        <v>5263</v>
      </c>
      <c r="I30">
        <v>6409</v>
      </c>
      <c r="J30">
        <v>6346</v>
      </c>
      <c r="K30" s="5">
        <f t="shared" si="6"/>
        <v>0.20577617328519857</v>
      </c>
      <c r="L30" s="5">
        <f t="shared" si="7"/>
        <v>-9.8299266656264629E-3</v>
      </c>
    </row>
    <row r="31" spans="1:17" x14ac:dyDescent="0.2">
      <c r="A31" t="s">
        <v>11</v>
      </c>
      <c r="B31">
        <v>1012</v>
      </c>
      <c r="C31">
        <v>989</v>
      </c>
      <c r="D31">
        <v>927</v>
      </c>
      <c r="E31" s="5">
        <f t="shared" si="8"/>
        <v>-8.399209486166008E-2</v>
      </c>
      <c r="F31" s="5">
        <f t="shared" si="9"/>
        <v>-6.2689585439838214E-2</v>
      </c>
      <c r="H31">
        <v>619</v>
      </c>
      <c r="I31">
        <v>731</v>
      </c>
      <c r="J31">
        <v>716</v>
      </c>
      <c r="K31" s="5">
        <f t="shared" si="6"/>
        <v>0.15670436187399031</v>
      </c>
      <c r="L31" s="5">
        <f t="shared" si="7"/>
        <v>-2.0519835841313269E-2</v>
      </c>
    </row>
    <row r="32" spans="1:17" x14ac:dyDescent="0.2">
      <c r="A32" t="s">
        <v>12</v>
      </c>
      <c r="B32">
        <v>1923</v>
      </c>
      <c r="C32">
        <v>2095</v>
      </c>
      <c r="D32">
        <v>2179</v>
      </c>
      <c r="E32" s="5">
        <f t="shared" si="8"/>
        <v>0.13312532501300053</v>
      </c>
      <c r="F32" s="5">
        <f t="shared" si="9"/>
        <v>4.0095465393794751E-2</v>
      </c>
      <c r="H32">
        <v>1283</v>
      </c>
      <c r="I32">
        <v>1625</v>
      </c>
      <c r="J32">
        <v>1532</v>
      </c>
      <c r="K32" s="5">
        <f t="shared" si="6"/>
        <v>0.1940763834762276</v>
      </c>
      <c r="L32" s="5">
        <f t="shared" si="7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8"/>
        <v>5.0901378579003183E-2</v>
      </c>
      <c r="F33" s="5">
        <f t="shared" si="9"/>
        <v>1.8499486125385406E-2</v>
      </c>
      <c r="H33">
        <v>696</v>
      </c>
      <c r="I33">
        <v>787</v>
      </c>
      <c r="J33">
        <v>699</v>
      </c>
      <c r="K33" s="5">
        <f t="shared" si="6"/>
        <v>4.3103448275862068E-3</v>
      </c>
      <c r="L33" s="5">
        <f t="shared" si="7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8"/>
        <v>-3.5886818495514144E-2</v>
      </c>
      <c r="F34" s="5">
        <f t="shared" si="9"/>
        <v>-0.12248743718592965</v>
      </c>
      <c r="H34">
        <v>902</v>
      </c>
      <c r="I34">
        <v>1142</v>
      </c>
      <c r="J34">
        <v>954</v>
      </c>
      <c r="K34" s="5">
        <f t="shared" si="6"/>
        <v>5.7649667405764965E-2</v>
      </c>
      <c r="L34" s="5">
        <f t="shared" si="7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8"/>
        <v>-0.1111111111111111</v>
      </c>
      <c r="F35" s="5">
        <f t="shared" si="9"/>
        <v>-0.14882837238758709</v>
      </c>
      <c r="H35">
        <v>970</v>
      </c>
      <c r="I35">
        <v>1084</v>
      </c>
      <c r="J35">
        <v>959</v>
      </c>
      <c r="K35" s="5">
        <f t="shared" si="6"/>
        <v>-1.134020618556701E-2</v>
      </c>
      <c r="L35" s="5">
        <f t="shared" si="7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8"/>
        <v>-8.6829978171234543E-2</v>
      </c>
      <c r="F36" s="5">
        <f t="shared" si="9"/>
        <v>-3.5604508196721313E-2</v>
      </c>
      <c r="H36">
        <v>2794</v>
      </c>
      <c r="I36">
        <v>3040</v>
      </c>
      <c r="J36">
        <v>2739</v>
      </c>
      <c r="K36" s="5">
        <f t="shared" si="6"/>
        <v>-1.968503937007874E-2</v>
      </c>
      <c r="L36" s="5">
        <f t="shared" si="7"/>
        <v>-9.9013157894736845E-2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  <ignoredErrors>
    <ignoredError sqref="O13:P13 O26:P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topLeftCell="A148" workbookViewId="0">
      <selection activeCell="B190" sqref="B190:D190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44755</v>
      </c>
      <c r="B6" s="344">
        <v>2022</v>
      </c>
      <c r="C6" s="345"/>
      <c r="D6" s="346"/>
      <c r="E6" s="454">
        <v>2021</v>
      </c>
      <c r="F6" s="460"/>
      <c r="G6" s="456"/>
      <c r="H6" s="344">
        <v>2020</v>
      </c>
      <c r="I6" s="345"/>
      <c r="J6" s="346"/>
      <c r="K6" s="454">
        <v>2019</v>
      </c>
      <c r="L6" s="460"/>
      <c r="M6" s="456"/>
      <c r="N6" s="345">
        <v>2018</v>
      </c>
      <c r="O6" s="345"/>
      <c r="P6" s="346"/>
      <c r="Q6" s="454">
        <v>2017</v>
      </c>
      <c r="R6" s="460"/>
      <c r="S6" s="456"/>
      <c r="T6" s="325">
        <v>2016</v>
      </c>
      <c r="U6" s="323"/>
      <c r="V6" s="324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7">
        <v>2011</v>
      </c>
      <c r="AJ6" s="248"/>
      <c r="AK6" s="249"/>
      <c r="AL6" s="250">
        <v>2010</v>
      </c>
      <c r="AM6" s="251"/>
      <c r="AN6" s="252"/>
      <c r="AO6" s="247">
        <v>2009</v>
      </c>
      <c r="AP6" s="248"/>
      <c r="AQ6" s="249"/>
      <c r="AR6" s="250">
        <v>2008</v>
      </c>
      <c r="AS6" s="251"/>
      <c r="AT6" s="252"/>
      <c r="AU6" s="247">
        <v>2007</v>
      </c>
      <c r="AV6" s="248"/>
      <c r="AW6" s="249"/>
      <c r="AX6" s="250">
        <v>2006</v>
      </c>
      <c r="AY6" s="251"/>
      <c r="AZ6" s="252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60"/>
    </row>
    <row r="7" spans="1:67" x14ac:dyDescent="0.2">
      <c r="A7" s="20"/>
      <c r="B7" s="230" t="s">
        <v>262</v>
      </c>
      <c r="C7" s="231" t="s">
        <v>263</v>
      </c>
      <c r="D7" s="232" t="s">
        <v>264</v>
      </c>
      <c r="E7" s="457" t="s">
        <v>262</v>
      </c>
      <c r="F7" s="503" t="s">
        <v>263</v>
      </c>
      <c r="G7" s="458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503" t="s">
        <v>263</v>
      </c>
      <c r="M7" s="458" t="s">
        <v>264</v>
      </c>
      <c r="N7" s="500" t="s">
        <v>262</v>
      </c>
      <c r="O7" s="347" t="s">
        <v>263</v>
      </c>
      <c r="P7" s="348" t="s">
        <v>264</v>
      </c>
      <c r="Q7" s="457" t="s">
        <v>262</v>
      </c>
      <c r="R7" s="4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607">
        <v>1092</v>
      </c>
      <c r="C8" s="546" t="s">
        <v>5736</v>
      </c>
      <c r="D8" s="547">
        <v>26</v>
      </c>
      <c r="E8" s="255">
        <v>1162</v>
      </c>
      <c r="F8" s="35" t="s">
        <v>4987</v>
      </c>
      <c r="G8" s="256">
        <v>30</v>
      </c>
      <c r="H8" s="436">
        <v>1012</v>
      </c>
      <c r="I8" s="546" t="s">
        <v>4241</v>
      </c>
      <c r="J8" s="547">
        <v>47</v>
      </c>
      <c r="K8" s="255">
        <v>1105</v>
      </c>
      <c r="L8" s="35" t="s">
        <v>3480</v>
      </c>
      <c r="M8" s="256">
        <v>38</v>
      </c>
      <c r="N8" s="437">
        <v>1164</v>
      </c>
      <c r="O8" s="437" t="s">
        <v>2704</v>
      </c>
      <c r="P8" s="438">
        <v>44</v>
      </c>
      <c r="Q8" s="255">
        <v>1108</v>
      </c>
      <c r="R8" s="35" t="s">
        <v>1953</v>
      </c>
      <c r="S8" s="256">
        <v>58</v>
      </c>
      <c r="T8" s="320">
        <v>1218</v>
      </c>
      <c r="U8" s="321" t="s">
        <v>1376</v>
      </c>
      <c r="V8" s="322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523">
        <v>6</v>
      </c>
      <c r="C9" s="524" t="s">
        <v>5725</v>
      </c>
      <c r="D9" s="525">
        <v>50</v>
      </c>
      <c r="E9" s="135">
        <v>3</v>
      </c>
      <c r="F9" s="499" t="s">
        <v>4975</v>
      </c>
      <c r="G9" s="136">
        <v>38</v>
      </c>
      <c r="H9" s="430">
        <v>3</v>
      </c>
      <c r="I9" s="524" t="s">
        <v>4229</v>
      </c>
      <c r="J9" s="525">
        <v>69</v>
      </c>
      <c r="K9" s="135">
        <v>4</v>
      </c>
      <c r="L9" s="499" t="s">
        <v>3468</v>
      </c>
      <c r="M9" s="136">
        <v>86</v>
      </c>
      <c r="N9" s="501">
        <v>7</v>
      </c>
      <c r="O9" s="431" t="s">
        <v>2692</v>
      </c>
      <c r="P9" s="432">
        <v>17</v>
      </c>
      <c r="Q9" s="135">
        <v>5</v>
      </c>
      <c r="R9" t="s">
        <v>1941</v>
      </c>
      <c r="S9" s="136">
        <v>144</v>
      </c>
      <c r="T9" s="314">
        <v>5</v>
      </c>
      <c r="U9" s="315" t="s">
        <v>1187</v>
      </c>
      <c r="V9" s="316">
        <v>275</v>
      </c>
      <c r="W9" s="282">
        <v>6</v>
      </c>
      <c r="X9" s="282" t="s">
        <v>450</v>
      </c>
      <c r="Y9" s="282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523">
        <v>28</v>
      </c>
      <c r="C10" s="524" t="s">
        <v>5726</v>
      </c>
      <c r="D10" s="525">
        <v>37</v>
      </c>
      <c r="E10" s="135">
        <v>30</v>
      </c>
      <c r="F10" s="499" t="s">
        <v>4976</v>
      </c>
      <c r="G10" s="136">
        <v>56</v>
      </c>
      <c r="H10" s="523">
        <v>24</v>
      </c>
      <c r="I10" s="524" t="s">
        <v>4230</v>
      </c>
      <c r="J10" s="525">
        <v>51</v>
      </c>
      <c r="K10" s="135">
        <v>30</v>
      </c>
      <c r="L10" s="499" t="s">
        <v>3469</v>
      </c>
      <c r="M10" s="136">
        <v>38</v>
      </c>
      <c r="N10" s="501">
        <v>26</v>
      </c>
      <c r="O10" s="431" t="s">
        <v>2696</v>
      </c>
      <c r="P10" s="432">
        <v>61</v>
      </c>
      <c r="Q10" s="135">
        <v>33</v>
      </c>
      <c r="R10" t="s">
        <v>1942</v>
      </c>
      <c r="S10" s="136">
        <v>65</v>
      </c>
      <c r="T10" s="314">
        <v>29</v>
      </c>
      <c r="U10" s="315" t="s">
        <v>1188</v>
      </c>
      <c r="V10" s="316">
        <v>88</v>
      </c>
      <c r="W10" s="282">
        <v>24</v>
      </c>
      <c r="X10" s="282" t="s">
        <v>451</v>
      </c>
      <c r="Y10" s="282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523">
        <v>0</v>
      </c>
      <c r="C11" s="524" t="s">
        <v>270</v>
      </c>
      <c r="D11" s="525">
        <v>0</v>
      </c>
      <c r="E11" s="135">
        <v>1</v>
      </c>
      <c r="F11" s="499" t="s">
        <v>2381</v>
      </c>
      <c r="G11" s="136">
        <v>55</v>
      </c>
      <c r="H11" s="523">
        <v>0</v>
      </c>
      <c r="I11" s="524" t="s">
        <v>270</v>
      </c>
      <c r="J11" s="525">
        <v>0</v>
      </c>
      <c r="K11" s="135">
        <v>0</v>
      </c>
      <c r="L11" s="499" t="s">
        <v>270</v>
      </c>
      <c r="M11" s="136">
        <v>0</v>
      </c>
      <c r="N11" s="501">
        <v>1</v>
      </c>
      <c r="O11" s="431" t="s">
        <v>1794</v>
      </c>
      <c r="P11" s="432">
        <v>183</v>
      </c>
      <c r="Q11" s="135">
        <v>0</v>
      </c>
      <c r="R11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82">
        <v>1</v>
      </c>
      <c r="X11" s="282" t="s">
        <v>452</v>
      </c>
      <c r="Y11" s="282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523">
        <v>635</v>
      </c>
      <c r="C12" s="524" t="s">
        <v>5727</v>
      </c>
      <c r="D12" s="525">
        <v>22</v>
      </c>
      <c r="E12" s="135">
        <v>667</v>
      </c>
      <c r="F12" s="499" t="s">
        <v>4977</v>
      </c>
      <c r="G12" s="136">
        <v>22</v>
      </c>
      <c r="H12" s="523">
        <v>561</v>
      </c>
      <c r="I12" s="524" t="s">
        <v>4231</v>
      </c>
      <c r="J12" s="525">
        <v>39</v>
      </c>
      <c r="K12" s="135">
        <v>654</v>
      </c>
      <c r="L12" s="499" t="s">
        <v>3470</v>
      </c>
      <c r="M12" s="136">
        <v>31</v>
      </c>
      <c r="N12" s="501">
        <v>699</v>
      </c>
      <c r="O12" s="431" t="s">
        <v>2697</v>
      </c>
      <c r="P12" s="432">
        <v>40</v>
      </c>
      <c r="Q12" s="135">
        <v>651</v>
      </c>
      <c r="R12" t="s">
        <v>1943</v>
      </c>
      <c r="S12" s="136">
        <v>51</v>
      </c>
      <c r="T12" s="314">
        <v>704</v>
      </c>
      <c r="U12" s="315" t="s">
        <v>1189</v>
      </c>
      <c r="V12" s="316">
        <v>67</v>
      </c>
      <c r="W12" s="282">
        <v>642</v>
      </c>
      <c r="X12" s="282" t="s">
        <v>453</v>
      </c>
      <c r="Y12" s="282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523">
        <v>37</v>
      </c>
      <c r="C13" s="524" t="s">
        <v>5728</v>
      </c>
      <c r="D13" s="525">
        <v>15</v>
      </c>
      <c r="E13" s="135">
        <v>38</v>
      </c>
      <c r="F13" s="499" t="s">
        <v>4978</v>
      </c>
      <c r="G13" s="136">
        <v>27</v>
      </c>
      <c r="H13" s="523">
        <v>30</v>
      </c>
      <c r="I13" s="524" t="s">
        <v>4232</v>
      </c>
      <c r="J13" s="525">
        <v>52</v>
      </c>
      <c r="K13" s="135">
        <v>25</v>
      </c>
      <c r="L13" s="499" t="s">
        <v>3471</v>
      </c>
      <c r="M13" s="136">
        <v>39</v>
      </c>
      <c r="N13" s="501">
        <v>25</v>
      </c>
      <c r="O13" s="431" t="s">
        <v>2698</v>
      </c>
      <c r="P13" s="432">
        <v>44</v>
      </c>
      <c r="Q13" s="135">
        <v>28</v>
      </c>
      <c r="R13" t="s">
        <v>1944</v>
      </c>
      <c r="S13" s="136">
        <v>46</v>
      </c>
      <c r="T13" s="314">
        <v>34</v>
      </c>
      <c r="U13" s="315" t="s">
        <v>1190</v>
      </c>
      <c r="V13" s="316">
        <v>62</v>
      </c>
      <c r="W13" s="282">
        <v>36</v>
      </c>
      <c r="X13" s="282" t="s">
        <v>454</v>
      </c>
      <c r="Y13" s="282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523">
        <v>1</v>
      </c>
      <c r="C14" s="524" t="s">
        <v>4185</v>
      </c>
      <c r="D14" s="525">
        <v>137</v>
      </c>
      <c r="E14" s="135">
        <v>2</v>
      </c>
      <c r="F14" s="499" t="s">
        <v>4979</v>
      </c>
      <c r="G14" s="136">
        <v>194</v>
      </c>
      <c r="H14" s="523">
        <v>4</v>
      </c>
      <c r="I14" s="524" t="s">
        <v>2550</v>
      </c>
      <c r="J14" s="525">
        <v>85</v>
      </c>
      <c r="K14" s="135">
        <v>1</v>
      </c>
      <c r="L14" s="499" t="s">
        <v>3472</v>
      </c>
      <c r="M14" s="136">
        <v>10</v>
      </c>
      <c r="N14" s="501">
        <v>4</v>
      </c>
      <c r="O14" s="431" t="s">
        <v>2693</v>
      </c>
      <c r="P14" s="432">
        <v>66</v>
      </c>
      <c r="Q14" s="135">
        <v>4</v>
      </c>
      <c r="R14" t="s">
        <v>1945</v>
      </c>
      <c r="S14" s="136">
        <v>49</v>
      </c>
      <c r="T14" s="314">
        <v>4</v>
      </c>
      <c r="U14" s="315" t="s">
        <v>1191</v>
      </c>
      <c r="V14" s="316">
        <v>158</v>
      </c>
      <c r="W14" s="282">
        <v>3</v>
      </c>
      <c r="X14" s="282" t="s">
        <v>455</v>
      </c>
      <c r="Y14" s="282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523">
        <v>134</v>
      </c>
      <c r="C15" s="524" t="s">
        <v>5729</v>
      </c>
      <c r="D15" s="525">
        <v>29</v>
      </c>
      <c r="E15" s="135">
        <v>147</v>
      </c>
      <c r="F15" s="499" t="s">
        <v>4980</v>
      </c>
      <c r="G15" s="136">
        <v>34</v>
      </c>
      <c r="H15" s="523">
        <v>140</v>
      </c>
      <c r="I15" s="524" t="s">
        <v>4233</v>
      </c>
      <c r="J15" s="525">
        <v>45</v>
      </c>
      <c r="K15" s="135">
        <v>129</v>
      </c>
      <c r="L15" s="499" t="s">
        <v>3473</v>
      </c>
      <c r="M15" s="136">
        <v>31</v>
      </c>
      <c r="N15" s="501">
        <v>135</v>
      </c>
      <c r="O15" s="431" t="s">
        <v>2699</v>
      </c>
      <c r="P15" s="432">
        <v>35</v>
      </c>
      <c r="Q15" s="135">
        <v>125</v>
      </c>
      <c r="R15" t="s">
        <v>1946</v>
      </c>
      <c r="S15" s="136">
        <v>53</v>
      </c>
      <c r="T15" s="314">
        <v>150</v>
      </c>
      <c r="U15" s="315" t="s">
        <v>1192</v>
      </c>
      <c r="V15" s="316">
        <v>67</v>
      </c>
      <c r="W15" s="282">
        <v>128</v>
      </c>
      <c r="X15" s="282" t="s">
        <v>456</v>
      </c>
      <c r="Y15" s="282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523">
        <v>19</v>
      </c>
      <c r="C16" s="524" t="s">
        <v>5730</v>
      </c>
      <c r="D16" s="525">
        <v>38</v>
      </c>
      <c r="E16" s="135">
        <v>38</v>
      </c>
      <c r="F16" s="499" t="s">
        <v>4981</v>
      </c>
      <c r="G16" s="136">
        <v>39</v>
      </c>
      <c r="H16" s="523">
        <v>25</v>
      </c>
      <c r="I16" s="524" t="s">
        <v>4234</v>
      </c>
      <c r="J16" s="525">
        <v>102</v>
      </c>
      <c r="K16" s="135">
        <v>17</v>
      </c>
      <c r="L16" s="499" t="s">
        <v>3474</v>
      </c>
      <c r="M16" s="136">
        <v>52</v>
      </c>
      <c r="N16" s="501">
        <v>25</v>
      </c>
      <c r="O16" s="431" t="s">
        <v>2700</v>
      </c>
      <c r="P16" s="432">
        <v>86</v>
      </c>
      <c r="Q16" s="135">
        <v>25</v>
      </c>
      <c r="R16" t="s">
        <v>1947</v>
      </c>
      <c r="S16" s="136">
        <v>87</v>
      </c>
      <c r="T16" s="314">
        <v>32</v>
      </c>
      <c r="U16" s="315" t="s">
        <v>1193</v>
      </c>
      <c r="V16" s="316">
        <v>125</v>
      </c>
      <c r="W16" s="282">
        <v>22</v>
      </c>
      <c r="X16" s="282" t="s">
        <v>457</v>
      </c>
      <c r="Y16" s="282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523">
        <v>2</v>
      </c>
      <c r="C17" s="524" t="s">
        <v>5731</v>
      </c>
      <c r="D17" s="525">
        <v>12</v>
      </c>
      <c r="E17" s="135">
        <v>2</v>
      </c>
      <c r="F17" s="499" t="s">
        <v>4982</v>
      </c>
      <c r="G17" s="136">
        <v>23</v>
      </c>
      <c r="H17" s="523">
        <v>10</v>
      </c>
      <c r="I17" s="524" t="s">
        <v>4235</v>
      </c>
      <c r="J17" s="525">
        <v>84</v>
      </c>
      <c r="K17" s="135">
        <v>89</v>
      </c>
      <c r="L17" s="499" t="s">
        <v>3475</v>
      </c>
      <c r="M17" s="136">
        <v>50</v>
      </c>
      <c r="N17" s="501">
        <v>97</v>
      </c>
      <c r="O17" s="431" t="s">
        <v>2701</v>
      </c>
      <c r="P17" s="432">
        <v>45</v>
      </c>
      <c r="Q17" s="135">
        <v>85</v>
      </c>
      <c r="R17" t="s">
        <v>1948</v>
      </c>
      <c r="S17" s="136">
        <v>72</v>
      </c>
      <c r="T17" s="314">
        <v>105</v>
      </c>
      <c r="U17" s="315" t="s">
        <v>1194</v>
      </c>
      <c r="V17" s="316">
        <v>92</v>
      </c>
      <c r="W17" s="282">
        <v>90</v>
      </c>
      <c r="X17" s="282" t="s">
        <v>458</v>
      </c>
      <c r="Y17" s="282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523">
        <v>89</v>
      </c>
      <c r="C18" s="524" t="s">
        <v>5732</v>
      </c>
      <c r="D18" s="525">
        <v>22</v>
      </c>
      <c r="E18" s="135">
        <v>96</v>
      </c>
      <c r="F18" s="499" t="s">
        <v>4983</v>
      </c>
      <c r="G18" s="136">
        <v>40</v>
      </c>
      <c r="H18" s="523">
        <v>102</v>
      </c>
      <c r="I18" s="524" t="s">
        <v>4236</v>
      </c>
      <c r="J18" s="525">
        <v>60</v>
      </c>
      <c r="K18" s="135">
        <v>0</v>
      </c>
      <c r="L18" s="499" t="s">
        <v>270</v>
      </c>
      <c r="M18" s="136">
        <v>0</v>
      </c>
      <c r="N18" s="501"/>
      <c r="O18" s="478"/>
      <c r="P18" s="432"/>
      <c r="Q18" s="135"/>
      <c r="S18" s="136"/>
      <c r="T18" s="430"/>
      <c r="U18" s="478"/>
      <c r="V18" s="432"/>
      <c r="W18" s="282"/>
      <c r="X18" s="282"/>
      <c r="Y18" s="282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Q18" s="64"/>
      <c r="AR18" s="362"/>
      <c r="AS18" s="363"/>
      <c r="AT18" s="364"/>
      <c r="AU18" s="63"/>
      <c r="AV18" s="14"/>
      <c r="AW18" s="64"/>
      <c r="AX18" s="362"/>
      <c r="AY18" s="363"/>
      <c r="AZ18" s="364"/>
      <c r="BA18" s="63"/>
      <c r="BB18" s="14"/>
      <c r="BC18" s="64"/>
      <c r="BD18" s="362"/>
      <c r="BE18" s="363"/>
      <c r="BF18" s="364"/>
      <c r="BG18" s="63"/>
      <c r="BH18" s="14"/>
      <c r="BI18" s="64"/>
      <c r="BJ18" s="362"/>
      <c r="BK18" s="363"/>
      <c r="BL18" s="364"/>
      <c r="BM18" s="63"/>
      <c r="BO18" s="64"/>
    </row>
    <row r="19" spans="1:67" x14ac:dyDescent="0.2">
      <c r="A19" s="20" t="s">
        <v>139</v>
      </c>
      <c r="B19" s="523">
        <v>0</v>
      </c>
      <c r="C19" s="524" t="s">
        <v>270</v>
      </c>
      <c r="D19" s="525">
        <v>0</v>
      </c>
      <c r="E19" s="135">
        <v>1</v>
      </c>
      <c r="F19" s="499" t="s">
        <v>2794</v>
      </c>
      <c r="G19" s="136">
        <v>4</v>
      </c>
      <c r="H19" s="523">
        <v>3</v>
      </c>
      <c r="I19" s="524" t="s">
        <v>4237</v>
      </c>
      <c r="J19" s="525">
        <v>12</v>
      </c>
      <c r="K19" s="135">
        <v>13</v>
      </c>
      <c r="L19" s="499" t="s">
        <v>3476</v>
      </c>
      <c r="M19" s="136">
        <v>105</v>
      </c>
      <c r="N19" s="501">
        <v>15</v>
      </c>
      <c r="O19" s="431" t="s">
        <v>2694</v>
      </c>
      <c r="P19" s="432">
        <v>97</v>
      </c>
      <c r="Q19" s="135">
        <v>27</v>
      </c>
      <c r="R19" t="s">
        <v>1949</v>
      </c>
      <c r="S19" s="136">
        <v>98</v>
      </c>
      <c r="T19" s="314">
        <v>16</v>
      </c>
      <c r="U19" s="315" t="s">
        <v>1195</v>
      </c>
      <c r="V19" s="316">
        <v>98</v>
      </c>
      <c r="W19" s="282">
        <v>14</v>
      </c>
      <c r="X19" s="282" t="s">
        <v>459</v>
      </c>
      <c r="Y19" s="282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523">
        <v>59</v>
      </c>
      <c r="C20" s="524" t="s">
        <v>5733</v>
      </c>
      <c r="D20" s="525">
        <v>33</v>
      </c>
      <c r="E20" s="135">
        <v>57</v>
      </c>
      <c r="F20" s="499" t="s">
        <v>4984</v>
      </c>
      <c r="G20" s="136">
        <v>50</v>
      </c>
      <c r="H20" s="523">
        <v>34</v>
      </c>
      <c r="I20" s="524" t="s">
        <v>4238</v>
      </c>
      <c r="J20" s="525">
        <v>52</v>
      </c>
      <c r="K20" s="135">
        <v>56</v>
      </c>
      <c r="L20" s="499" t="s">
        <v>3477</v>
      </c>
      <c r="M20" s="136">
        <v>39</v>
      </c>
      <c r="N20" s="501">
        <v>51</v>
      </c>
      <c r="O20" s="431" t="s">
        <v>2702</v>
      </c>
      <c r="P20" s="432">
        <v>36</v>
      </c>
      <c r="Q20" s="135">
        <v>49</v>
      </c>
      <c r="R20" t="s">
        <v>1950</v>
      </c>
      <c r="S20" s="136">
        <v>44</v>
      </c>
      <c r="T20" s="314">
        <v>48</v>
      </c>
      <c r="U20" s="315" t="s">
        <v>1196</v>
      </c>
      <c r="V20" s="316">
        <v>88</v>
      </c>
      <c r="W20" s="282">
        <v>48</v>
      </c>
      <c r="X20" s="282" t="s">
        <v>460</v>
      </c>
      <c r="Y20" s="282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523">
        <v>68</v>
      </c>
      <c r="C21" s="524" t="s">
        <v>5734</v>
      </c>
      <c r="D21" s="525">
        <v>47</v>
      </c>
      <c r="E21" s="135">
        <v>61</v>
      </c>
      <c r="F21" s="499" t="s">
        <v>4985</v>
      </c>
      <c r="G21" s="136">
        <v>38</v>
      </c>
      <c r="H21" s="523">
        <v>64</v>
      </c>
      <c r="I21" s="524" t="s">
        <v>4239</v>
      </c>
      <c r="J21" s="525">
        <v>77</v>
      </c>
      <c r="K21" s="135">
        <v>71</v>
      </c>
      <c r="L21" s="499" t="s">
        <v>3478</v>
      </c>
      <c r="M21" s="136">
        <v>69</v>
      </c>
      <c r="N21" s="501">
        <v>64</v>
      </c>
      <c r="O21" s="431" t="s">
        <v>2703</v>
      </c>
      <c r="P21" s="432">
        <v>67</v>
      </c>
      <c r="Q21" s="135">
        <v>59</v>
      </c>
      <c r="R21" t="s">
        <v>1951</v>
      </c>
      <c r="S21" s="136">
        <v>104</v>
      </c>
      <c r="T21" s="314">
        <v>64</v>
      </c>
      <c r="U21" s="315" t="s">
        <v>1197</v>
      </c>
      <c r="V21" s="316">
        <v>131</v>
      </c>
      <c r="W21" s="282">
        <v>58</v>
      </c>
      <c r="X21" s="282" t="s">
        <v>461</v>
      </c>
      <c r="Y21" s="282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533">
        <v>14</v>
      </c>
      <c r="C22" s="527" t="s">
        <v>5735</v>
      </c>
      <c r="D22" s="528">
        <v>43</v>
      </c>
      <c r="E22" s="135">
        <v>19</v>
      </c>
      <c r="F22" s="499" t="s">
        <v>4986</v>
      </c>
      <c r="G22" s="136">
        <v>35</v>
      </c>
      <c r="H22" s="523">
        <v>12</v>
      </c>
      <c r="I22" s="524" t="s">
        <v>4240</v>
      </c>
      <c r="J22" s="525">
        <v>40</v>
      </c>
      <c r="K22" s="135">
        <v>16</v>
      </c>
      <c r="L22" s="499" t="s">
        <v>3479</v>
      </c>
      <c r="M22" s="136">
        <v>93</v>
      </c>
      <c r="N22" s="501">
        <v>15</v>
      </c>
      <c r="O22" s="431" t="s">
        <v>2695</v>
      </c>
      <c r="P22" s="432">
        <v>62</v>
      </c>
      <c r="Q22" s="135">
        <v>17</v>
      </c>
      <c r="R22" t="s">
        <v>1952</v>
      </c>
      <c r="S22" s="136">
        <v>51</v>
      </c>
      <c r="T22" s="314">
        <v>27</v>
      </c>
      <c r="U22" s="315" t="s">
        <v>1198</v>
      </c>
      <c r="V22" s="316">
        <v>87</v>
      </c>
      <c r="W22" s="282">
        <v>23</v>
      </c>
      <c r="X22" s="282" t="s">
        <v>462</v>
      </c>
      <c r="Y22" s="282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604"/>
      <c r="C23" s="605"/>
      <c r="D23" s="606"/>
      <c r="E23" s="454"/>
      <c r="F23" s="460"/>
      <c r="G23" s="456"/>
      <c r="H23" s="534"/>
      <c r="I23" s="535"/>
      <c r="J23" s="536"/>
      <c r="K23" s="454"/>
      <c r="L23" s="460"/>
      <c r="M23" s="456"/>
      <c r="N23" s="225"/>
      <c r="O23" s="225"/>
      <c r="P23" s="226"/>
      <c r="Q23" s="452"/>
      <c r="R23" s="459"/>
      <c r="S23" s="453"/>
      <c r="T23" s="326"/>
      <c r="U23" s="327"/>
      <c r="V23" s="328"/>
      <c r="W23" s="159"/>
      <c r="X23" s="159"/>
      <c r="Y23" s="160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8"/>
    </row>
    <row r="24" spans="1:67" x14ac:dyDescent="0.2">
      <c r="A24" s="34" t="s">
        <v>195</v>
      </c>
      <c r="B24" s="607">
        <v>387</v>
      </c>
      <c r="C24" s="546" t="s">
        <v>5755</v>
      </c>
      <c r="D24" s="547">
        <v>36</v>
      </c>
      <c r="E24" s="255">
        <v>422</v>
      </c>
      <c r="F24" s="35" t="s">
        <v>5007</v>
      </c>
      <c r="G24" s="256">
        <v>35</v>
      </c>
      <c r="H24" s="436">
        <v>376</v>
      </c>
      <c r="I24" s="546" t="s">
        <v>4259</v>
      </c>
      <c r="J24" s="547">
        <v>63</v>
      </c>
      <c r="K24" s="255">
        <v>381</v>
      </c>
      <c r="L24" s="35" t="s">
        <v>3499</v>
      </c>
      <c r="M24" s="256">
        <v>71</v>
      </c>
      <c r="N24" s="479">
        <v>436</v>
      </c>
      <c r="O24" s="479" t="s">
        <v>2724</v>
      </c>
      <c r="P24" s="480">
        <v>78</v>
      </c>
      <c r="Q24" s="255">
        <v>473</v>
      </c>
      <c r="R24" s="35" t="s">
        <v>1971</v>
      </c>
      <c r="S24" s="256">
        <v>80</v>
      </c>
      <c r="T24" s="320">
        <v>464</v>
      </c>
      <c r="U24" s="321" t="s">
        <v>1375</v>
      </c>
      <c r="V24" s="322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51"/>
      <c r="AY24" s="152"/>
      <c r="AZ24" s="153"/>
      <c r="BA24" s="133"/>
      <c r="BB24" s="44"/>
      <c r="BC24" s="134"/>
      <c r="BD24" s="142"/>
      <c r="BE24" s="143"/>
      <c r="BF24" s="144"/>
      <c r="BG24" s="133"/>
      <c r="BH24" s="44"/>
      <c r="BI24" s="134"/>
      <c r="BJ24" s="142"/>
      <c r="BK24" s="143"/>
      <c r="BL24" s="144"/>
      <c r="BM24" s="137"/>
      <c r="BN24" s="41"/>
      <c r="BO24" s="138"/>
    </row>
    <row r="25" spans="1:67" x14ac:dyDescent="0.2">
      <c r="A25" t="s">
        <v>196</v>
      </c>
      <c r="B25" s="523">
        <v>4</v>
      </c>
      <c r="C25" s="524" t="s">
        <v>5737</v>
      </c>
      <c r="D25" s="525">
        <v>50</v>
      </c>
      <c r="E25" s="135">
        <v>3</v>
      </c>
      <c r="F25" s="499" t="s">
        <v>4988</v>
      </c>
      <c r="G25" s="136">
        <v>8</v>
      </c>
      <c r="H25" s="430">
        <v>5</v>
      </c>
      <c r="I25" s="524" t="s">
        <v>4242</v>
      </c>
      <c r="J25" s="525">
        <v>69</v>
      </c>
      <c r="K25" s="135">
        <v>7</v>
      </c>
      <c r="L25" s="499" t="s">
        <v>3482</v>
      </c>
      <c r="M25" s="136">
        <v>113</v>
      </c>
      <c r="N25" s="312">
        <v>5</v>
      </c>
      <c r="O25" s="312" t="s">
        <v>2705</v>
      </c>
      <c r="P25" s="313">
        <v>107</v>
      </c>
      <c r="Q25" s="135">
        <v>5</v>
      </c>
      <c r="R25" t="s">
        <v>1954</v>
      </c>
      <c r="S25" s="136">
        <v>239</v>
      </c>
      <c r="T25" s="314">
        <v>12</v>
      </c>
      <c r="U25" s="315" t="s">
        <v>1199</v>
      </c>
      <c r="V25" s="316">
        <v>227</v>
      </c>
      <c r="W25" s="282">
        <v>5</v>
      </c>
      <c r="X25" s="282" t="s">
        <v>463</v>
      </c>
      <c r="Y25" s="282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5"/>
      <c r="BC25" s="136"/>
      <c r="BD25" s="145"/>
      <c r="BE25" s="146"/>
      <c r="BF25" s="147"/>
      <c r="BG25" s="135"/>
      <c r="BI25" s="136"/>
      <c r="BJ25" s="145"/>
      <c r="BK25" s="146"/>
      <c r="BL25" s="147"/>
      <c r="BM25" s="63"/>
      <c r="BO25" s="64"/>
    </row>
    <row r="26" spans="1:67" x14ac:dyDescent="0.2">
      <c r="A26" t="s">
        <v>211</v>
      </c>
      <c r="B26" s="523">
        <v>0</v>
      </c>
      <c r="C26" s="524" t="s">
        <v>270</v>
      </c>
      <c r="D26" s="525">
        <v>0</v>
      </c>
      <c r="E26" s="135">
        <v>0</v>
      </c>
      <c r="F26" s="499" t="s">
        <v>270</v>
      </c>
      <c r="G26" s="136">
        <v>0</v>
      </c>
      <c r="H26" s="523">
        <v>0</v>
      </c>
      <c r="I26" s="524" t="s">
        <v>270</v>
      </c>
      <c r="J26" s="525">
        <v>0</v>
      </c>
      <c r="K26" s="135">
        <v>2</v>
      </c>
      <c r="L26" s="499" t="s">
        <v>2794</v>
      </c>
      <c r="M26" s="136">
        <v>112</v>
      </c>
      <c r="N26" s="501">
        <v>0</v>
      </c>
      <c r="O26" s="431" t="s">
        <v>270</v>
      </c>
      <c r="P26" s="432">
        <v>0</v>
      </c>
      <c r="Q26" s="135">
        <v>0</v>
      </c>
      <c r="R2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82">
        <v>0</v>
      </c>
      <c r="X26" s="282" t="s">
        <v>270</v>
      </c>
      <c r="Y26" s="282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5"/>
      <c r="BC26" s="136"/>
      <c r="BD26" s="145"/>
      <c r="BE26" s="146"/>
      <c r="BF26" s="147"/>
      <c r="BG26" s="135"/>
      <c r="BI26" s="136"/>
      <c r="BJ26" s="145"/>
      <c r="BK26" s="146"/>
      <c r="BL26" s="147"/>
      <c r="BM26" s="63"/>
      <c r="BO26" s="64"/>
    </row>
    <row r="27" spans="1:67" x14ac:dyDescent="0.2">
      <c r="A27" t="s">
        <v>197</v>
      </c>
      <c r="B27" s="523">
        <v>3</v>
      </c>
      <c r="C27" s="524" t="s">
        <v>5738</v>
      </c>
      <c r="D27" s="525">
        <v>9</v>
      </c>
      <c r="E27" s="135">
        <v>3</v>
      </c>
      <c r="F27" s="499" t="s">
        <v>4989</v>
      </c>
      <c r="G27" s="136">
        <v>5</v>
      </c>
      <c r="H27" s="523">
        <v>1</v>
      </c>
      <c r="I27" s="524" t="s">
        <v>2550</v>
      </c>
      <c r="J27" s="525">
        <v>46</v>
      </c>
      <c r="K27" s="135">
        <v>0</v>
      </c>
      <c r="L27" s="499" t="s">
        <v>270</v>
      </c>
      <c r="M27" s="136">
        <v>0</v>
      </c>
      <c r="N27" s="501">
        <v>2</v>
      </c>
      <c r="O27" s="431" t="s">
        <v>2706</v>
      </c>
      <c r="P27" s="432">
        <v>108</v>
      </c>
      <c r="Q27" s="135">
        <v>4</v>
      </c>
      <c r="R27" t="s">
        <v>1955</v>
      </c>
      <c r="S27" s="136">
        <v>103</v>
      </c>
      <c r="T27" s="314">
        <v>3</v>
      </c>
      <c r="U27" s="315" t="s">
        <v>1200</v>
      </c>
      <c r="V27" s="316">
        <v>66</v>
      </c>
      <c r="W27" s="282">
        <v>4</v>
      </c>
      <c r="X27" s="282" t="s">
        <v>464</v>
      </c>
      <c r="Y27" s="282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5"/>
      <c r="BC27" s="136"/>
      <c r="BD27" s="145"/>
      <c r="BE27" s="146"/>
      <c r="BF27" s="147"/>
      <c r="BG27" s="135"/>
      <c r="BI27" s="136"/>
      <c r="BJ27" s="145"/>
      <c r="BK27" s="146"/>
      <c r="BL27" s="147"/>
      <c r="BM27" s="63"/>
      <c r="BO27" s="64"/>
    </row>
    <row r="28" spans="1:67" x14ac:dyDescent="0.2">
      <c r="A28" t="s">
        <v>198</v>
      </c>
      <c r="B28" s="523">
        <v>7</v>
      </c>
      <c r="C28" s="524" t="s">
        <v>5739</v>
      </c>
      <c r="D28" s="525">
        <v>13</v>
      </c>
      <c r="E28" s="135">
        <v>7</v>
      </c>
      <c r="F28" s="499" t="s">
        <v>4990</v>
      </c>
      <c r="G28" s="136">
        <v>31</v>
      </c>
      <c r="H28" s="523">
        <v>7</v>
      </c>
      <c r="I28" s="524" t="s">
        <v>4243</v>
      </c>
      <c r="J28" s="525">
        <v>98</v>
      </c>
      <c r="K28" s="135">
        <v>7</v>
      </c>
      <c r="L28" s="499" t="s">
        <v>3483</v>
      </c>
      <c r="M28" s="136">
        <v>12</v>
      </c>
      <c r="N28" s="501">
        <v>4</v>
      </c>
      <c r="O28" s="431" t="s">
        <v>2707</v>
      </c>
      <c r="P28" s="432">
        <v>19</v>
      </c>
      <c r="Q28" s="135">
        <v>7</v>
      </c>
      <c r="R28" t="s">
        <v>1956</v>
      </c>
      <c r="S28" s="136">
        <v>94</v>
      </c>
      <c r="T28" s="314">
        <v>4</v>
      </c>
      <c r="U28" s="315" t="s">
        <v>1201</v>
      </c>
      <c r="V28" s="316">
        <v>58</v>
      </c>
      <c r="W28" s="282">
        <v>8</v>
      </c>
      <c r="X28" s="282" t="s">
        <v>465</v>
      </c>
      <c r="Y28" s="282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5"/>
      <c r="BC28" s="136"/>
      <c r="BD28" s="145"/>
      <c r="BE28" s="146"/>
      <c r="BF28" s="147"/>
      <c r="BG28" s="135"/>
      <c r="BI28" s="136"/>
      <c r="BJ28" s="145"/>
      <c r="BK28" s="146"/>
      <c r="BL28" s="147"/>
      <c r="BM28" s="63"/>
      <c r="BO28" s="64"/>
    </row>
    <row r="29" spans="1:67" x14ac:dyDescent="0.2">
      <c r="A29" t="s">
        <v>64</v>
      </c>
      <c r="B29" s="523">
        <v>6</v>
      </c>
      <c r="C29" s="524" t="s">
        <v>5740</v>
      </c>
      <c r="D29" s="525">
        <v>30</v>
      </c>
      <c r="E29" s="135">
        <v>10</v>
      </c>
      <c r="F29" s="499" t="s">
        <v>4991</v>
      </c>
      <c r="G29" s="136">
        <v>121</v>
      </c>
      <c r="H29" s="523">
        <v>3</v>
      </c>
      <c r="I29" s="524" t="s">
        <v>4244</v>
      </c>
      <c r="J29" s="525">
        <v>76</v>
      </c>
      <c r="K29" s="135">
        <v>7</v>
      </c>
      <c r="L29" s="499" t="s">
        <v>3484</v>
      </c>
      <c r="M29" s="136">
        <v>128</v>
      </c>
      <c r="N29" s="501">
        <v>5</v>
      </c>
      <c r="O29" s="431" t="s">
        <v>2708</v>
      </c>
      <c r="P29" s="432">
        <v>60</v>
      </c>
      <c r="Q29" s="135">
        <v>5</v>
      </c>
      <c r="R29" t="s">
        <v>1957</v>
      </c>
      <c r="S29" s="136">
        <v>134</v>
      </c>
      <c r="T29" s="314">
        <v>4</v>
      </c>
      <c r="U29" s="315" t="s">
        <v>1202</v>
      </c>
      <c r="V29" s="316">
        <v>108</v>
      </c>
      <c r="W29" s="282">
        <v>7</v>
      </c>
      <c r="X29" s="282" t="s">
        <v>466</v>
      </c>
      <c r="Y29" s="282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5"/>
      <c r="BC29" s="136"/>
      <c r="BD29" s="145"/>
      <c r="BE29" s="146"/>
      <c r="BF29" s="147"/>
      <c r="BG29" s="135"/>
      <c r="BI29" s="136"/>
      <c r="BJ29" s="145"/>
      <c r="BK29" s="146"/>
      <c r="BL29" s="147"/>
      <c r="BM29" s="63"/>
      <c r="BO29" s="64"/>
    </row>
    <row r="30" spans="1:67" x14ac:dyDescent="0.2">
      <c r="A30" t="s">
        <v>213</v>
      </c>
      <c r="B30" s="523">
        <v>58</v>
      </c>
      <c r="C30" s="524" t="s">
        <v>5741</v>
      </c>
      <c r="D30" s="525">
        <v>79</v>
      </c>
      <c r="E30" s="135">
        <v>63</v>
      </c>
      <c r="F30" s="499" t="s">
        <v>4992</v>
      </c>
      <c r="G30" s="136">
        <v>22</v>
      </c>
      <c r="H30" s="523">
        <v>64</v>
      </c>
      <c r="I30" s="524" t="s">
        <v>4245</v>
      </c>
      <c r="J30" s="525">
        <v>63</v>
      </c>
      <c r="K30" s="135">
        <v>61</v>
      </c>
      <c r="L30" s="499" t="s">
        <v>3485</v>
      </c>
      <c r="M30" s="136">
        <v>90</v>
      </c>
      <c r="N30" s="501">
        <v>63</v>
      </c>
      <c r="O30" s="431" t="s">
        <v>2709</v>
      </c>
      <c r="P30" s="432">
        <v>122</v>
      </c>
      <c r="Q30" s="135">
        <v>97</v>
      </c>
      <c r="R30" t="s">
        <v>1958</v>
      </c>
      <c r="S30" s="136">
        <v>74</v>
      </c>
      <c r="T30" s="314">
        <v>88</v>
      </c>
      <c r="U30" s="315" t="s">
        <v>1203</v>
      </c>
      <c r="V30" s="316">
        <v>144</v>
      </c>
      <c r="W30" s="282">
        <v>78</v>
      </c>
      <c r="X30" s="282" t="s">
        <v>316</v>
      </c>
      <c r="Y30" s="282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5"/>
      <c r="BC30" s="136"/>
      <c r="BD30" s="145"/>
      <c r="BE30" s="146"/>
      <c r="BF30" s="147"/>
      <c r="BG30" s="135"/>
      <c r="BI30" s="136"/>
      <c r="BJ30" s="145"/>
      <c r="BK30" s="146"/>
      <c r="BL30" s="147"/>
      <c r="BM30" s="63"/>
      <c r="BO30" s="64"/>
    </row>
    <row r="31" spans="1:67" x14ac:dyDescent="0.2">
      <c r="A31" t="s">
        <v>199</v>
      </c>
      <c r="B31" s="523">
        <v>4</v>
      </c>
      <c r="C31" s="524" t="s">
        <v>5742</v>
      </c>
      <c r="D31" s="525">
        <v>5</v>
      </c>
      <c r="E31" s="135">
        <v>2</v>
      </c>
      <c r="F31" s="499" t="s">
        <v>4993</v>
      </c>
      <c r="G31" s="136">
        <v>63</v>
      </c>
      <c r="H31" s="523">
        <v>3</v>
      </c>
      <c r="I31" s="524" t="s">
        <v>4246</v>
      </c>
      <c r="J31" s="525">
        <v>98</v>
      </c>
      <c r="K31" s="135">
        <v>4</v>
      </c>
      <c r="L31" s="499" t="s">
        <v>3486</v>
      </c>
      <c r="M31" s="136">
        <v>88</v>
      </c>
      <c r="N31" s="501">
        <v>3</v>
      </c>
      <c r="O31" s="431" t="s">
        <v>2710</v>
      </c>
      <c r="P31" s="432">
        <v>146</v>
      </c>
      <c r="Q31" s="135">
        <v>5</v>
      </c>
      <c r="R31" t="s">
        <v>1959</v>
      </c>
      <c r="S31" s="136">
        <v>204</v>
      </c>
      <c r="T31" s="314">
        <v>5</v>
      </c>
      <c r="U31" s="315" t="s">
        <v>1119</v>
      </c>
      <c r="V31" s="316">
        <v>91</v>
      </c>
      <c r="W31" s="282">
        <v>4</v>
      </c>
      <c r="X31" s="282" t="s">
        <v>467</v>
      </c>
      <c r="Y31" s="282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5"/>
      <c r="BC31" s="136"/>
      <c r="BD31" s="145"/>
      <c r="BE31" s="146"/>
      <c r="BF31" s="147"/>
      <c r="BG31" s="135"/>
      <c r="BI31" s="136"/>
      <c r="BJ31" s="145"/>
      <c r="BK31" s="146"/>
      <c r="BL31" s="147"/>
      <c r="BM31" s="63"/>
      <c r="BO31" s="64"/>
    </row>
    <row r="32" spans="1:67" x14ac:dyDescent="0.2">
      <c r="A32" t="s">
        <v>200</v>
      </c>
      <c r="B32" s="523">
        <v>22</v>
      </c>
      <c r="C32" s="524" t="s">
        <v>5743</v>
      </c>
      <c r="D32" s="525">
        <v>21</v>
      </c>
      <c r="E32" s="135">
        <v>39</v>
      </c>
      <c r="F32" s="499" t="s">
        <v>4994</v>
      </c>
      <c r="G32" s="136">
        <v>16</v>
      </c>
      <c r="H32" s="523">
        <v>36</v>
      </c>
      <c r="I32" s="524" t="s">
        <v>3226</v>
      </c>
      <c r="J32" s="525">
        <v>46</v>
      </c>
      <c r="K32" s="135">
        <v>25</v>
      </c>
      <c r="L32" s="499" t="s">
        <v>3487</v>
      </c>
      <c r="M32" s="136">
        <v>56</v>
      </c>
      <c r="N32" s="501">
        <v>40</v>
      </c>
      <c r="O32" s="431" t="s">
        <v>2711</v>
      </c>
      <c r="P32" s="432">
        <v>45</v>
      </c>
      <c r="Q32" s="135">
        <v>49</v>
      </c>
      <c r="R32" t="s">
        <v>1960</v>
      </c>
      <c r="S32" s="136">
        <v>64</v>
      </c>
      <c r="T32" s="314">
        <v>35</v>
      </c>
      <c r="U32" s="315" t="s">
        <v>1204</v>
      </c>
      <c r="V32" s="316">
        <v>94</v>
      </c>
      <c r="W32" s="282">
        <v>27</v>
      </c>
      <c r="X32" s="282" t="s">
        <v>468</v>
      </c>
      <c r="Y32" s="282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5"/>
      <c r="BC32" s="136"/>
      <c r="BD32" s="145"/>
      <c r="BE32" s="146"/>
      <c r="BF32" s="147"/>
      <c r="BG32" s="135"/>
      <c r="BI32" s="136"/>
      <c r="BJ32" s="145"/>
      <c r="BK32" s="146"/>
      <c r="BL32" s="147"/>
      <c r="BM32" s="63"/>
      <c r="BO32" s="64"/>
    </row>
    <row r="33" spans="1:67" x14ac:dyDescent="0.2">
      <c r="A33" t="s">
        <v>201</v>
      </c>
      <c r="B33" s="523">
        <v>40</v>
      </c>
      <c r="C33" s="524" t="s">
        <v>5744</v>
      </c>
      <c r="D33" s="525">
        <v>32</v>
      </c>
      <c r="E33" s="135">
        <v>37</v>
      </c>
      <c r="F33" s="499" t="s">
        <v>4995</v>
      </c>
      <c r="G33" s="136">
        <v>24</v>
      </c>
      <c r="H33" s="523">
        <v>51</v>
      </c>
      <c r="I33" s="524" t="s">
        <v>4247</v>
      </c>
      <c r="J33" s="525">
        <v>44</v>
      </c>
      <c r="K33" s="135">
        <v>38</v>
      </c>
      <c r="L33" s="499" t="s">
        <v>3488</v>
      </c>
      <c r="M33" s="136">
        <v>74</v>
      </c>
      <c r="N33" s="501">
        <v>48</v>
      </c>
      <c r="O33" s="431" t="s">
        <v>2712</v>
      </c>
      <c r="P33" s="432">
        <v>73</v>
      </c>
      <c r="Q33" s="135">
        <v>47</v>
      </c>
      <c r="R33" t="s">
        <v>1961</v>
      </c>
      <c r="S33" s="136">
        <v>114</v>
      </c>
      <c r="T33" s="314">
        <v>60</v>
      </c>
      <c r="U33" s="315" t="s">
        <v>1205</v>
      </c>
      <c r="V33" s="316">
        <v>154</v>
      </c>
      <c r="W33" s="282">
        <v>40</v>
      </c>
      <c r="X33" s="282" t="s">
        <v>469</v>
      </c>
      <c r="Y33" s="282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5"/>
      <c r="BC33" s="136"/>
      <c r="BD33" s="145"/>
      <c r="BE33" s="146"/>
      <c r="BF33" s="147"/>
      <c r="BG33" s="135"/>
      <c r="BI33" s="136"/>
      <c r="BJ33" s="145"/>
      <c r="BK33" s="146"/>
      <c r="BL33" s="147"/>
      <c r="BM33" s="63"/>
      <c r="BO33" s="64"/>
    </row>
    <row r="34" spans="1:67" x14ac:dyDescent="0.2">
      <c r="A34" t="s">
        <v>212</v>
      </c>
      <c r="B34" s="523">
        <v>22</v>
      </c>
      <c r="C34" s="524" t="s">
        <v>5745</v>
      </c>
      <c r="D34" s="525">
        <v>33</v>
      </c>
      <c r="E34" s="135">
        <v>26</v>
      </c>
      <c r="F34" s="499" t="s">
        <v>4996</v>
      </c>
      <c r="G34" s="136">
        <v>26</v>
      </c>
      <c r="H34" s="523">
        <v>21</v>
      </c>
      <c r="I34" s="524" t="s">
        <v>4248</v>
      </c>
      <c r="J34" s="525">
        <v>47</v>
      </c>
      <c r="K34" s="135">
        <v>20</v>
      </c>
      <c r="L34" s="499" t="s">
        <v>3489</v>
      </c>
      <c r="M34" s="136">
        <v>57</v>
      </c>
      <c r="N34" s="501">
        <v>29</v>
      </c>
      <c r="O34" s="431" t="s">
        <v>2713</v>
      </c>
      <c r="P34" s="432">
        <v>49</v>
      </c>
      <c r="Q34" s="135">
        <v>28</v>
      </c>
      <c r="R34" t="s">
        <v>1962</v>
      </c>
      <c r="S34" s="136">
        <v>48</v>
      </c>
      <c r="T34" s="314">
        <v>22</v>
      </c>
      <c r="U34" s="315" t="s">
        <v>1206</v>
      </c>
      <c r="V34" s="316">
        <v>85</v>
      </c>
      <c r="W34" s="282">
        <v>23</v>
      </c>
      <c r="X34" s="282" t="s">
        <v>470</v>
      </c>
      <c r="Y34" s="282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5"/>
      <c r="BC34" s="136"/>
      <c r="BD34" s="145"/>
      <c r="BE34" s="146"/>
      <c r="BF34" s="147"/>
      <c r="BG34" s="135"/>
      <c r="BI34" s="136"/>
      <c r="BJ34" s="145"/>
      <c r="BK34" s="146"/>
      <c r="BL34" s="147"/>
      <c r="BM34" s="63"/>
      <c r="BO34" s="64"/>
    </row>
    <row r="35" spans="1:67" x14ac:dyDescent="0.2">
      <c r="A35" t="s">
        <v>202</v>
      </c>
      <c r="B35" s="523">
        <v>12</v>
      </c>
      <c r="C35" s="524" t="s">
        <v>5746</v>
      </c>
      <c r="D35" s="525">
        <v>47</v>
      </c>
      <c r="E35" s="135">
        <v>9</v>
      </c>
      <c r="F35" s="499" t="s">
        <v>4997</v>
      </c>
      <c r="G35" s="136">
        <v>85</v>
      </c>
      <c r="H35" s="523">
        <v>13</v>
      </c>
      <c r="I35" s="524" t="s">
        <v>4249</v>
      </c>
      <c r="J35" s="525">
        <v>85</v>
      </c>
      <c r="K35" s="135">
        <v>16</v>
      </c>
      <c r="L35" s="499" t="s">
        <v>3490</v>
      </c>
      <c r="M35" s="136">
        <v>81</v>
      </c>
      <c r="N35" s="501">
        <v>15</v>
      </c>
      <c r="O35" s="431" t="s">
        <v>2714</v>
      </c>
      <c r="P35" s="432">
        <v>115</v>
      </c>
      <c r="Q35" s="135">
        <v>16</v>
      </c>
      <c r="R35" t="s">
        <v>1963</v>
      </c>
      <c r="S35" s="136">
        <v>119</v>
      </c>
      <c r="T35" s="314">
        <v>13</v>
      </c>
      <c r="U35" s="315" t="s">
        <v>1207</v>
      </c>
      <c r="V35" s="316">
        <v>146</v>
      </c>
      <c r="W35" s="282">
        <v>8</v>
      </c>
      <c r="X35" s="282" t="s">
        <v>471</v>
      </c>
      <c r="Y35" s="282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5"/>
      <c r="BC35" s="136"/>
      <c r="BD35" s="145"/>
      <c r="BE35" s="146"/>
      <c r="BF35" s="147"/>
      <c r="BG35" s="135"/>
      <c r="BI35" s="136"/>
      <c r="BJ35" s="145"/>
      <c r="BK35" s="146"/>
      <c r="BL35" s="147"/>
      <c r="BM35" s="63"/>
      <c r="BO35" s="64"/>
    </row>
    <row r="36" spans="1:67" x14ac:dyDescent="0.2">
      <c r="A36" t="s">
        <v>203</v>
      </c>
      <c r="B36" s="523">
        <v>45</v>
      </c>
      <c r="C36" s="524" t="s">
        <v>5747</v>
      </c>
      <c r="D36" s="525">
        <v>40</v>
      </c>
      <c r="E36" s="135">
        <v>37</v>
      </c>
      <c r="F36" s="499" t="s">
        <v>4998</v>
      </c>
      <c r="G36" s="136">
        <v>59</v>
      </c>
      <c r="H36" s="523">
        <v>41</v>
      </c>
      <c r="I36" s="524" t="s">
        <v>4250</v>
      </c>
      <c r="J36" s="525">
        <v>70</v>
      </c>
      <c r="K36" s="135">
        <v>39</v>
      </c>
      <c r="L36" s="499" t="s">
        <v>3491</v>
      </c>
      <c r="M36" s="136">
        <v>99</v>
      </c>
      <c r="N36" s="501">
        <v>43</v>
      </c>
      <c r="O36" s="431" t="s">
        <v>2715</v>
      </c>
      <c r="P36" s="432">
        <v>83</v>
      </c>
      <c r="Q36" s="135">
        <v>42</v>
      </c>
      <c r="R36" t="s">
        <v>1964</v>
      </c>
      <c r="S36" s="136">
        <v>72</v>
      </c>
      <c r="T36" s="314">
        <v>45</v>
      </c>
      <c r="U36" s="315" t="s">
        <v>1208</v>
      </c>
      <c r="V36" s="316">
        <v>161</v>
      </c>
      <c r="W36" s="282">
        <v>52</v>
      </c>
      <c r="X36" s="282" t="s">
        <v>472</v>
      </c>
      <c r="Y36" s="282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5"/>
      <c r="BC36" s="136"/>
      <c r="BD36" s="145"/>
      <c r="BE36" s="146"/>
      <c r="BF36" s="147"/>
      <c r="BG36" s="135"/>
      <c r="BI36" s="136"/>
      <c r="BJ36" s="145"/>
      <c r="BK36" s="146"/>
      <c r="BL36" s="147"/>
      <c r="BM36" s="63"/>
      <c r="BO36" s="64"/>
    </row>
    <row r="37" spans="1:67" x14ac:dyDescent="0.2">
      <c r="A37" t="s">
        <v>204</v>
      </c>
      <c r="B37" s="523">
        <v>4</v>
      </c>
      <c r="C37" s="524" t="s">
        <v>5748</v>
      </c>
      <c r="D37" s="525">
        <v>100</v>
      </c>
      <c r="E37" s="135">
        <v>2</v>
      </c>
      <c r="F37" s="499" t="s">
        <v>4999</v>
      </c>
      <c r="G37" s="136">
        <v>49</v>
      </c>
      <c r="H37" s="523">
        <v>1</v>
      </c>
      <c r="I37" s="524" t="s">
        <v>4251</v>
      </c>
      <c r="J37" s="525">
        <v>4</v>
      </c>
      <c r="K37" s="135">
        <v>3</v>
      </c>
      <c r="L37" s="499" t="s">
        <v>2546</v>
      </c>
      <c r="M37" s="136">
        <v>155</v>
      </c>
      <c r="N37" s="501">
        <v>2</v>
      </c>
      <c r="O37" s="431" t="s">
        <v>2716</v>
      </c>
      <c r="P37" s="432">
        <v>63</v>
      </c>
      <c r="Q37" s="135">
        <v>2</v>
      </c>
      <c r="R37" t="s">
        <v>1784</v>
      </c>
      <c r="S37" s="136">
        <v>43</v>
      </c>
      <c r="T37" s="314">
        <v>5</v>
      </c>
      <c r="U37" s="315" t="s">
        <v>1209</v>
      </c>
      <c r="V37" s="316">
        <v>114</v>
      </c>
      <c r="W37" s="282">
        <v>3</v>
      </c>
      <c r="X37" s="282" t="s">
        <v>473</v>
      </c>
      <c r="Y37" s="282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5"/>
      <c r="BC37" s="136"/>
      <c r="BD37" s="145"/>
      <c r="BE37" s="146"/>
      <c r="BF37" s="147"/>
      <c r="BG37" s="135"/>
      <c r="BI37" s="136"/>
      <c r="BJ37" s="145"/>
      <c r="BK37" s="146"/>
      <c r="BL37" s="147"/>
      <c r="BM37" s="63"/>
      <c r="BO37" s="64"/>
    </row>
    <row r="38" spans="1:67" x14ac:dyDescent="0.2">
      <c r="A38" t="s">
        <v>205</v>
      </c>
      <c r="B38" s="523">
        <v>9</v>
      </c>
      <c r="C38" s="524" t="s">
        <v>5749</v>
      </c>
      <c r="D38" s="525">
        <v>13</v>
      </c>
      <c r="E38" s="135">
        <v>5</v>
      </c>
      <c r="F38" s="499" t="s">
        <v>5000</v>
      </c>
      <c r="G38" s="136">
        <v>88</v>
      </c>
      <c r="H38" s="523">
        <v>10</v>
      </c>
      <c r="I38" s="524" t="s">
        <v>4252</v>
      </c>
      <c r="J38" s="525">
        <v>44</v>
      </c>
      <c r="K38" s="135">
        <v>10</v>
      </c>
      <c r="L38" s="499" t="s">
        <v>3492</v>
      </c>
      <c r="M38" s="136">
        <v>60</v>
      </c>
      <c r="N38" s="501">
        <v>18</v>
      </c>
      <c r="O38" s="431" t="s">
        <v>2717</v>
      </c>
      <c r="P38" s="432">
        <v>94</v>
      </c>
      <c r="Q38" s="135">
        <v>11</v>
      </c>
      <c r="R38" t="s">
        <v>1965</v>
      </c>
      <c r="S38" s="136">
        <v>80</v>
      </c>
      <c r="T38" s="314">
        <v>18</v>
      </c>
      <c r="U38" s="315" t="s">
        <v>1210</v>
      </c>
      <c r="V38" s="316">
        <v>123</v>
      </c>
      <c r="W38" s="282">
        <v>8</v>
      </c>
      <c r="X38" s="282" t="s">
        <v>474</v>
      </c>
      <c r="Y38" s="282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5"/>
      <c r="BC38" s="136"/>
      <c r="BD38" s="145"/>
      <c r="BE38" s="146"/>
      <c r="BF38" s="147"/>
      <c r="BG38" s="135"/>
      <c r="BI38" s="136"/>
      <c r="BJ38" s="145"/>
      <c r="BK38" s="146"/>
      <c r="BL38" s="147"/>
      <c r="BM38" s="63"/>
      <c r="BO38" s="64"/>
    </row>
    <row r="39" spans="1:67" x14ac:dyDescent="0.2">
      <c r="A39" t="s">
        <v>206</v>
      </c>
      <c r="B39" s="523">
        <v>8</v>
      </c>
      <c r="C39" s="524" t="s">
        <v>5750</v>
      </c>
      <c r="D39" s="525">
        <v>25</v>
      </c>
      <c r="E39" s="135">
        <v>13</v>
      </c>
      <c r="F39" s="499" t="s">
        <v>5001</v>
      </c>
      <c r="G39" s="136">
        <v>69</v>
      </c>
      <c r="H39" s="523">
        <v>18</v>
      </c>
      <c r="I39" s="524" t="s">
        <v>4253</v>
      </c>
      <c r="J39" s="525">
        <v>85</v>
      </c>
      <c r="K39" s="135">
        <v>10</v>
      </c>
      <c r="L39" s="499" t="s">
        <v>3493</v>
      </c>
      <c r="M39" s="136">
        <v>74</v>
      </c>
      <c r="N39" s="501">
        <v>22</v>
      </c>
      <c r="O39" s="431" t="s">
        <v>2718</v>
      </c>
      <c r="P39" s="432">
        <v>166</v>
      </c>
      <c r="Q39" s="135">
        <v>16</v>
      </c>
      <c r="R39" t="s">
        <v>1966</v>
      </c>
      <c r="S39" s="136">
        <v>143</v>
      </c>
      <c r="T39" s="314">
        <v>15</v>
      </c>
      <c r="U39" s="315" t="s">
        <v>1211</v>
      </c>
      <c r="V39" s="316">
        <v>79</v>
      </c>
      <c r="W39" s="282">
        <v>18</v>
      </c>
      <c r="X39" s="282" t="s">
        <v>475</v>
      </c>
      <c r="Y39" s="282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5"/>
      <c r="BC39" s="136"/>
      <c r="BD39" s="145"/>
      <c r="BE39" s="146"/>
      <c r="BF39" s="147"/>
      <c r="BG39" s="135"/>
      <c r="BI39" s="136"/>
      <c r="BJ39" s="145"/>
      <c r="BK39" s="146"/>
      <c r="BL39" s="147"/>
      <c r="BM39" s="63"/>
      <c r="BO39" s="64"/>
    </row>
    <row r="40" spans="1:67" x14ac:dyDescent="0.2">
      <c r="A40" t="s">
        <v>207</v>
      </c>
      <c r="B40" s="523">
        <v>16</v>
      </c>
      <c r="C40" s="524" t="s">
        <v>5751</v>
      </c>
      <c r="D40" s="525">
        <v>25</v>
      </c>
      <c r="E40" s="135">
        <v>11</v>
      </c>
      <c r="F40" s="499" t="s">
        <v>5002</v>
      </c>
      <c r="G40" s="136">
        <v>60</v>
      </c>
      <c r="H40" s="523">
        <v>13</v>
      </c>
      <c r="I40" s="524" t="s">
        <v>4254</v>
      </c>
      <c r="J40" s="525">
        <v>86</v>
      </c>
      <c r="K40" s="135">
        <v>14</v>
      </c>
      <c r="L40" s="499" t="s">
        <v>3494</v>
      </c>
      <c r="M40" s="136">
        <v>60</v>
      </c>
      <c r="N40" s="501">
        <v>12</v>
      </c>
      <c r="O40" s="431" t="s">
        <v>2719</v>
      </c>
      <c r="P40" s="432">
        <v>56</v>
      </c>
      <c r="Q40" s="135">
        <v>13</v>
      </c>
      <c r="R40" t="s">
        <v>1967</v>
      </c>
      <c r="S40" s="136">
        <v>92</v>
      </c>
      <c r="T40" s="314">
        <v>15</v>
      </c>
      <c r="U40" s="315" t="s">
        <v>1212</v>
      </c>
      <c r="V40" s="316">
        <v>94</v>
      </c>
      <c r="W40" s="282">
        <v>21</v>
      </c>
      <c r="X40" s="282" t="s">
        <v>476</v>
      </c>
      <c r="Y40" s="282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5"/>
      <c r="BC40" s="136"/>
      <c r="BD40" s="145"/>
      <c r="BE40" s="146"/>
      <c r="BF40" s="147"/>
      <c r="BG40" s="135"/>
      <c r="BI40" s="136"/>
      <c r="BJ40" s="145"/>
      <c r="BK40" s="146"/>
      <c r="BL40" s="147"/>
      <c r="BM40" s="63"/>
      <c r="BO40" s="64"/>
    </row>
    <row r="41" spans="1:67" x14ac:dyDescent="0.2">
      <c r="A41" t="s">
        <v>208</v>
      </c>
      <c r="B41" s="523">
        <v>0</v>
      </c>
      <c r="C41" s="524" t="s">
        <v>270</v>
      </c>
      <c r="D41" s="525">
        <v>0</v>
      </c>
      <c r="E41" s="135">
        <v>3</v>
      </c>
      <c r="F41" s="499" t="s">
        <v>5003</v>
      </c>
      <c r="G41" s="136">
        <v>54</v>
      </c>
      <c r="H41" s="523">
        <v>4</v>
      </c>
      <c r="I41" s="524" t="s">
        <v>4255</v>
      </c>
      <c r="J41" s="525">
        <v>115</v>
      </c>
      <c r="K41" s="135">
        <v>4</v>
      </c>
      <c r="L41" s="499" t="s">
        <v>3495</v>
      </c>
      <c r="M41" s="136">
        <v>62</v>
      </c>
      <c r="N41" s="501">
        <v>2</v>
      </c>
      <c r="O41" s="431" t="s">
        <v>2720</v>
      </c>
      <c r="P41" s="432">
        <v>109</v>
      </c>
      <c r="Q41" s="135">
        <v>1</v>
      </c>
      <c r="R41" t="s">
        <v>1788</v>
      </c>
      <c r="S41" s="136">
        <v>66</v>
      </c>
      <c r="T41" s="314">
        <v>6</v>
      </c>
      <c r="U41" s="315" t="s">
        <v>1213</v>
      </c>
      <c r="V41" s="316">
        <v>208</v>
      </c>
      <c r="W41" s="282">
        <v>4</v>
      </c>
      <c r="X41" s="282" t="s">
        <v>477</v>
      </c>
      <c r="Y41" s="282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5"/>
      <c r="BC41" s="136"/>
      <c r="BD41" s="145"/>
      <c r="BE41" s="146"/>
      <c r="BF41" s="147"/>
      <c r="BG41" s="135"/>
      <c r="BI41" s="136"/>
      <c r="BJ41" s="145"/>
      <c r="BK41" s="146"/>
      <c r="BL41" s="147"/>
      <c r="BM41" s="63"/>
      <c r="BO41" s="64"/>
    </row>
    <row r="42" spans="1:67" x14ac:dyDescent="0.2">
      <c r="A42" t="s">
        <v>209</v>
      </c>
      <c r="B42" s="523">
        <v>12</v>
      </c>
      <c r="C42" s="524" t="s">
        <v>5752</v>
      </c>
      <c r="D42" s="525">
        <v>15</v>
      </c>
      <c r="E42" s="135">
        <v>5</v>
      </c>
      <c r="F42" s="499" t="s">
        <v>5004</v>
      </c>
      <c r="G42" s="136">
        <v>90</v>
      </c>
      <c r="H42" s="523">
        <v>6</v>
      </c>
      <c r="I42" s="524" t="s">
        <v>4256</v>
      </c>
      <c r="J42" s="525">
        <v>96</v>
      </c>
      <c r="K42" s="135">
        <v>10</v>
      </c>
      <c r="L42" s="499" t="s">
        <v>3496</v>
      </c>
      <c r="M42" s="136">
        <v>73</v>
      </c>
      <c r="N42" s="501">
        <v>13</v>
      </c>
      <c r="O42" s="431" t="s">
        <v>2721</v>
      </c>
      <c r="P42" s="432">
        <v>58</v>
      </c>
      <c r="Q42" s="135">
        <v>10</v>
      </c>
      <c r="R42" t="s">
        <v>1968</v>
      </c>
      <c r="S42" s="136">
        <v>133</v>
      </c>
      <c r="T42" s="314">
        <v>10</v>
      </c>
      <c r="U42" s="315" t="s">
        <v>1214</v>
      </c>
      <c r="V42" s="316">
        <v>122</v>
      </c>
      <c r="W42" s="282">
        <v>7</v>
      </c>
      <c r="X42" s="282" t="s">
        <v>478</v>
      </c>
      <c r="Y42" s="282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5"/>
      <c r="BC42" s="136"/>
      <c r="BD42" s="145"/>
      <c r="BE42" s="146"/>
      <c r="BF42" s="147"/>
      <c r="BG42" s="135"/>
      <c r="BI42" s="136"/>
      <c r="BJ42" s="145"/>
      <c r="BK42" s="146"/>
      <c r="BL42" s="147"/>
      <c r="BM42" s="63"/>
      <c r="BO42" s="64"/>
    </row>
    <row r="43" spans="1:67" x14ac:dyDescent="0.2">
      <c r="A43" t="s">
        <v>210</v>
      </c>
      <c r="B43" s="523">
        <v>111</v>
      </c>
      <c r="C43" s="524" t="s">
        <v>5753</v>
      </c>
      <c r="D43" s="525">
        <v>23</v>
      </c>
      <c r="E43" s="135">
        <v>138</v>
      </c>
      <c r="F43" s="499" t="s">
        <v>5005</v>
      </c>
      <c r="G43" s="136">
        <v>28</v>
      </c>
      <c r="H43" s="523">
        <v>76</v>
      </c>
      <c r="I43" s="524" t="s">
        <v>4257</v>
      </c>
      <c r="J43" s="525">
        <v>68</v>
      </c>
      <c r="K43" s="135">
        <v>101</v>
      </c>
      <c r="L43" s="499" t="s">
        <v>3497</v>
      </c>
      <c r="M43" s="136">
        <v>47</v>
      </c>
      <c r="N43" s="501">
        <v>108</v>
      </c>
      <c r="O43" s="431" t="s">
        <v>2722</v>
      </c>
      <c r="P43" s="432">
        <v>53</v>
      </c>
      <c r="Q43" s="135">
        <v>114</v>
      </c>
      <c r="R43" t="s">
        <v>1969</v>
      </c>
      <c r="S43" s="136">
        <v>52</v>
      </c>
      <c r="T43" s="314">
        <v>99</v>
      </c>
      <c r="U43" s="315" t="s">
        <v>1215</v>
      </c>
      <c r="V43" s="316">
        <v>139</v>
      </c>
      <c r="W43" s="282">
        <v>114</v>
      </c>
      <c r="X43" s="282" t="s">
        <v>479</v>
      </c>
      <c r="Y43" s="282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5"/>
      <c r="BC43" s="136"/>
      <c r="BD43" s="145"/>
      <c r="BE43" s="146"/>
      <c r="BF43" s="147"/>
      <c r="BG43" s="135"/>
      <c r="BI43" s="136"/>
      <c r="BJ43" s="145"/>
      <c r="BK43" s="146"/>
      <c r="BL43" s="147"/>
      <c r="BM43" s="63"/>
      <c r="BO43" s="64"/>
    </row>
    <row r="44" spans="1:67" x14ac:dyDescent="0.2">
      <c r="A44" s="37" t="s">
        <v>155</v>
      </c>
      <c r="B44" s="533">
        <v>4</v>
      </c>
      <c r="C44" s="527" t="s">
        <v>5754</v>
      </c>
      <c r="D44" s="528">
        <v>52</v>
      </c>
      <c r="E44" s="135">
        <v>9</v>
      </c>
      <c r="F44" s="499" t="s">
        <v>5006</v>
      </c>
      <c r="G44" s="136">
        <v>13</v>
      </c>
      <c r="H44" s="523">
        <v>3</v>
      </c>
      <c r="I44" s="524" t="s">
        <v>4258</v>
      </c>
      <c r="J44" s="525">
        <v>23</v>
      </c>
      <c r="K44" s="135">
        <v>3</v>
      </c>
      <c r="L44" s="499" t="s">
        <v>3498</v>
      </c>
      <c r="M44" s="136">
        <v>184</v>
      </c>
      <c r="N44" s="434">
        <v>2</v>
      </c>
      <c r="O44" s="434" t="s">
        <v>2723</v>
      </c>
      <c r="P44" s="435">
        <v>26</v>
      </c>
      <c r="Q44" s="135">
        <v>1</v>
      </c>
      <c r="R44" t="s">
        <v>1970</v>
      </c>
      <c r="S44" s="136">
        <v>9</v>
      </c>
      <c r="T44" s="317">
        <v>5</v>
      </c>
      <c r="U44" s="318" t="s">
        <v>1216</v>
      </c>
      <c r="V44" s="319">
        <v>181</v>
      </c>
      <c r="W44" s="282">
        <v>0</v>
      </c>
      <c r="X44" s="282" t="s">
        <v>270</v>
      </c>
      <c r="Y44" s="282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31"/>
      <c r="BB44" s="37"/>
      <c r="BC44" s="132"/>
      <c r="BD44" s="139"/>
      <c r="BE44" s="140"/>
      <c r="BF44" s="141"/>
      <c r="BG44" s="131"/>
      <c r="BH44" s="37"/>
      <c r="BI44" s="132"/>
      <c r="BJ44" s="139"/>
      <c r="BK44" s="140"/>
      <c r="BL44" s="141"/>
      <c r="BM44" s="65"/>
      <c r="BN44" s="15"/>
      <c r="BO44" s="66"/>
    </row>
    <row r="45" spans="1:67" x14ac:dyDescent="0.2">
      <c r="B45" s="405"/>
      <c r="C45" s="502"/>
      <c r="D45" s="407"/>
      <c r="E45" s="454"/>
      <c r="F45" s="460"/>
      <c r="G45" s="456"/>
      <c r="H45" s="443"/>
      <c r="I45" s="444"/>
      <c r="J45" s="445"/>
      <c r="K45" s="459"/>
      <c r="L45" s="459"/>
      <c r="M45" s="453"/>
      <c r="N45" s="444"/>
      <c r="O45" s="444"/>
      <c r="P45" s="445"/>
      <c r="Q45" s="452"/>
      <c r="R45" s="459"/>
      <c r="S45" s="453"/>
      <c r="T45" s="329"/>
      <c r="U45" s="330"/>
      <c r="V45" s="331"/>
      <c r="W45" s="159"/>
      <c r="X45" s="159"/>
      <c r="Y45" s="160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5"/>
      <c r="AS45" s="146"/>
      <c r="AT45" s="147"/>
      <c r="AU45" s="135"/>
      <c r="AW45" s="136"/>
      <c r="AX45" s="145"/>
      <c r="AY45" s="146"/>
      <c r="AZ45" s="147"/>
      <c r="BA45" s="135"/>
      <c r="BC45" s="136"/>
      <c r="BD45" s="145"/>
      <c r="BE45" s="146"/>
      <c r="BF45" s="147"/>
      <c r="BG45" s="135"/>
      <c r="BI45" s="136"/>
      <c r="BJ45" s="145"/>
      <c r="BK45" s="146"/>
      <c r="BL45" s="147"/>
      <c r="BM45" s="63"/>
      <c r="BO45" s="64"/>
    </row>
    <row r="46" spans="1:67" x14ac:dyDescent="0.2">
      <c r="A46" s="21" t="s">
        <v>193</v>
      </c>
      <c r="B46" s="382"/>
      <c r="C46" s="532"/>
      <c r="D46" s="384"/>
      <c r="E46" s="457"/>
      <c r="F46" s="503"/>
      <c r="G46" s="458"/>
      <c r="H46" s="382"/>
      <c r="I46" s="532"/>
      <c r="J46" s="384"/>
      <c r="K46" s="499"/>
      <c r="L46" s="499"/>
      <c r="M46" s="136"/>
      <c r="N46" s="502"/>
      <c r="O46" s="406"/>
      <c r="P46" s="407"/>
      <c r="Q46" s="135"/>
      <c r="S46" s="136"/>
      <c r="T46" s="332"/>
      <c r="U46" s="333"/>
      <c r="V46" s="334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148"/>
      <c r="BK46" s="149"/>
      <c r="BL46" s="150"/>
      <c r="BM46" s="63"/>
      <c r="BO46" s="64"/>
    </row>
    <row r="47" spans="1:67" x14ac:dyDescent="0.2">
      <c r="A47" s="19">
        <f ca="1">TODAY()</f>
        <v>44755</v>
      </c>
      <c r="B47" s="477">
        <v>2022</v>
      </c>
      <c r="C47" s="500"/>
      <c r="D47" s="348"/>
      <c r="E47" s="503">
        <v>2021</v>
      </c>
      <c r="F47" s="503"/>
      <c r="G47" s="458"/>
      <c r="H47" s="477">
        <v>2020</v>
      </c>
      <c r="I47" s="500"/>
      <c r="J47" s="348"/>
      <c r="K47" s="503">
        <v>2019</v>
      </c>
      <c r="L47" s="503"/>
      <c r="M47" s="136"/>
      <c r="N47" s="500">
        <v>2018</v>
      </c>
      <c r="O47" s="347"/>
      <c r="P47" s="348"/>
      <c r="Q47" s="457">
        <v>2017</v>
      </c>
      <c r="R47" s="4"/>
      <c r="S47" s="458"/>
      <c r="T47" s="335"/>
      <c r="U47" s="336"/>
      <c r="V47" s="337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30" t="s">
        <v>262</v>
      </c>
      <c r="C48" s="231" t="s">
        <v>263</v>
      </c>
      <c r="D48" s="232" t="s">
        <v>264</v>
      </c>
      <c r="E48" s="503" t="s">
        <v>262</v>
      </c>
      <c r="F48" s="503" t="s">
        <v>263</v>
      </c>
      <c r="G48" s="458" t="s">
        <v>264</v>
      </c>
      <c r="H48" s="477" t="s">
        <v>262</v>
      </c>
      <c r="I48" s="500" t="s">
        <v>263</v>
      </c>
      <c r="J48" s="348" t="s">
        <v>264</v>
      </c>
      <c r="K48" s="503" t="s">
        <v>262</v>
      </c>
      <c r="L48" s="503" t="s">
        <v>263</v>
      </c>
      <c r="M48" s="458" t="s">
        <v>264</v>
      </c>
      <c r="N48" s="500" t="s">
        <v>262</v>
      </c>
      <c r="O48" s="347" t="s">
        <v>263</v>
      </c>
      <c r="P48" s="348" t="s">
        <v>264</v>
      </c>
      <c r="Q48" s="457" t="s">
        <v>262</v>
      </c>
      <c r="R48" s="4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607">
        <v>409</v>
      </c>
      <c r="C49" s="546" t="s">
        <v>5773</v>
      </c>
      <c r="D49" s="547">
        <v>24</v>
      </c>
      <c r="E49" s="255">
        <v>407</v>
      </c>
      <c r="F49" s="35" t="s">
        <v>5026</v>
      </c>
      <c r="G49" s="256">
        <v>22</v>
      </c>
      <c r="H49" s="436">
        <v>387</v>
      </c>
      <c r="I49" s="546" t="s">
        <v>4278</v>
      </c>
      <c r="J49" s="547">
        <v>56</v>
      </c>
      <c r="K49" s="35">
        <v>439</v>
      </c>
      <c r="L49" s="35" t="s">
        <v>3520</v>
      </c>
      <c r="M49" s="256">
        <v>61</v>
      </c>
      <c r="N49" s="437">
        <v>473</v>
      </c>
      <c r="O49" s="437" t="s">
        <v>2765</v>
      </c>
      <c r="P49" s="438">
        <v>80</v>
      </c>
      <c r="Q49" s="255">
        <v>449</v>
      </c>
      <c r="R49" s="35" t="s">
        <v>1991</v>
      </c>
      <c r="S49" s="256">
        <v>100</v>
      </c>
      <c r="T49" s="320">
        <v>403</v>
      </c>
      <c r="U49" s="321" t="s">
        <v>1374</v>
      </c>
      <c r="V49" s="322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51"/>
      <c r="AY49" s="152"/>
      <c r="AZ49" s="153"/>
      <c r="BA49" s="44"/>
      <c r="BB49" s="44"/>
      <c r="BC49" s="44"/>
      <c r="BD49" s="142"/>
      <c r="BE49" s="143"/>
      <c r="BF49" s="144"/>
      <c r="BG49" s="44"/>
      <c r="BH49" s="44"/>
      <c r="BI49" s="44"/>
      <c r="BJ49" s="142"/>
      <c r="BK49" s="143"/>
      <c r="BL49" s="144"/>
      <c r="BM49" s="41"/>
      <c r="BN49" s="41"/>
      <c r="BO49" s="138"/>
    </row>
    <row r="50" spans="1:67" x14ac:dyDescent="0.2">
      <c r="A50" t="s">
        <v>214</v>
      </c>
      <c r="B50" s="523">
        <v>4</v>
      </c>
      <c r="C50" s="524" t="s">
        <v>5756</v>
      </c>
      <c r="D50" s="525">
        <v>23</v>
      </c>
      <c r="E50" s="135">
        <v>6</v>
      </c>
      <c r="F50" s="499" t="s">
        <v>5008</v>
      </c>
      <c r="G50" s="136">
        <v>8</v>
      </c>
      <c r="H50" s="430">
        <v>6</v>
      </c>
      <c r="I50" s="524" t="s">
        <v>4260</v>
      </c>
      <c r="J50" s="525">
        <v>63</v>
      </c>
      <c r="K50" s="135">
        <v>6</v>
      </c>
      <c r="L50" s="499" t="s">
        <v>3500</v>
      </c>
      <c r="M50" s="136">
        <v>51</v>
      </c>
      <c r="N50" s="501">
        <v>3</v>
      </c>
      <c r="O50" s="431" t="s">
        <v>2745</v>
      </c>
      <c r="P50" s="432">
        <v>47</v>
      </c>
      <c r="Q50" s="135">
        <v>6</v>
      </c>
      <c r="R50" t="s">
        <v>1972</v>
      </c>
      <c r="S50" s="136">
        <v>110</v>
      </c>
      <c r="T50" s="314">
        <v>5</v>
      </c>
      <c r="U50" s="315" t="s">
        <v>1217</v>
      </c>
      <c r="V50" s="316">
        <v>205</v>
      </c>
      <c r="W50" s="282">
        <v>3</v>
      </c>
      <c r="X50" s="282" t="s">
        <v>480</v>
      </c>
      <c r="Y50" s="282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5"/>
      <c r="BC50" s="136"/>
      <c r="BD50" s="145"/>
      <c r="BE50" s="146"/>
      <c r="BF50" s="147"/>
      <c r="BG50" s="135"/>
      <c r="BI50" s="136"/>
      <c r="BJ50" s="145"/>
      <c r="BK50" s="146"/>
      <c r="BL50" s="147"/>
      <c r="BM50" s="63"/>
      <c r="BO50" s="64"/>
    </row>
    <row r="51" spans="1:67" x14ac:dyDescent="0.2">
      <c r="A51" t="s">
        <v>215</v>
      </c>
      <c r="B51" s="523">
        <v>3</v>
      </c>
      <c r="C51" s="524" t="s">
        <v>5757</v>
      </c>
      <c r="D51" s="525">
        <v>44</v>
      </c>
      <c r="E51" s="135">
        <v>3</v>
      </c>
      <c r="F51" s="499" t="s">
        <v>5009</v>
      </c>
      <c r="G51" s="136">
        <v>42</v>
      </c>
      <c r="H51" s="523">
        <v>2</v>
      </c>
      <c r="I51" s="524" t="s">
        <v>4261</v>
      </c>
      <c r="J51" s="525">
        <v>177</v>
      </c>
      <c r="K51" s="135">
        <v>5</v>
      </c>
      <c r="L51" s="499" t="s">
        <v>3501</v>
      </c>
      <c r="M51" s="136">
        <v>19</v>
      </c>
      <c r="N51" s="501">
        <v>3</v>
      </c>
      <c r="O51" s="431" t="s">
        <v>2746</v>
      </c>
      <c r="P51" s="432">
        <v>19</v>
      </c>
      <c r="Q51" s="135">
        <v>1</v>
      </c>
      <c r="R51" t="s">
        <v>1053</v>
      </c>
      <c r="S51" s="136">
        <v>196</v>
      </c>
      <c r="T51" s="314">
        <v>1</v>
      </c>
      <c r="U51" s="315" t="s">
        <v>1218</v>
      </c>
      <c r="V51" s="316">
        <v>18</v>
      </c>
      <c r="W51" s="282">
        <v>1</v>
      </c>
      <c r="X51" s="282" t="s">
        <v>481</v>
      </c>
      <c r="Y51" s="282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5"/>
      <c r="BC51" s="136"/>
      <c r="BD51" s="145"/>
      <c r="BE51" s="146"/>
      <c r="BF51" s="147"/>
      <c r="BG51" s="135"/>
      <c r="BI51" s="136"/>
      <c r="BJ51" s="145"/>
      <c r="BK51" s="146"/>
      <c r="BL51" s="147"/>
      <c r="BM51" s="63"/>
      <c r="BO51" s="64"/>
    </row>
    <row r="52" spans="1:67" x14ac:dyDescent="0.2">
      <c r="A52" t="s">
        <v>232</v>
      </c>
      <c r="B52" s="523">
        <v>9</v>
      </c>
      <c r="C52" s="524" t="s">
        <v>5758</v>
      </c>
      <c r="D52" s="525">
        <v>36</v>
      </c>
      <c r="E52" s="135">
        <v>8</v>
      </c>
      <c r="F52" s="499" t="s">
        <v>5010</v>
      </c>
      <c r="G52" s="136">
        <v>15</v>
      </c>
      <c r="H52" s="523">
        <v>12</v>
      </c>
      <c r="I52" s="524" t="s">
        <v>4262</v>
      </c>
      <c r="J52" s="525">
        <v>77</v>
      </c>
      <c r="K52" s="135">
        <v>14</v>
      </c>
      <c r="L52" s="499" t="s">
        <v>3502</v>
      </c>
      <c r="M52" s="136">
        <v>61</v>
      </c>
      <c r="N52" s="501">
        <v>7</v>
      </c>
      <c r="O52" s="431" t="s">
        <v>2747</v>
      </c>
      <c r="P52" s="432">
        <v>62</v>
      </c>
      <c r="Q52" s="135">
        <v>8</v>
      </c>
      <c r="R52" t="s">
        <v>1973</v>
      </c>
      <c r="S52" s="136">
        <v>111</v>
      </c>
      <c r="T52" s="314">
        <v>13</v>
      </c>
      <c r="U52" s="315" t="s">
        <v>1219</v>
      </c>
      <c r="V52" s="316">
        <v>76</v>
      </c>
      <c r="W52" s="282">
        <v>11</v>
      </c>
      <c r="X52" s="282" t="s">
        <v>482</v>
      </c>
      <c r="Y52" s="282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5"/>
      <c r="BC52" s="136"/>
      <c r="BD52" s="145"/>
      <c r="BE52" s="146"/>
      <c r="BF52" s="147"/>
      <c r="BG52" s="135"/>
      <c r="BI52" s="136"/>
      <c r="BJ52" s="145"/>
      <c r="BK52" s="146"/>
      <c r="BL52" s="147"/>
      <c r="BM52" s="63"/>
      <c r="BO52" s="64"/>
    </row>
    <row r="53" spans="1:67" x14ac:dyDescent="0.2">
      <c r="A53" t="s">
        <v>216</v>
      </c>
      <c r="B53" s="523">
        <v>1</v>
      </c>
      <c r="C53" s="524" t="s">
        <v>5759</v>
      </c>
      <c r="D53" s="525">
        <v>52</v>
      </c>
      <c r="E53" s="135">
        <v>1</v>
      </c>
      <c r="F53" s="499" t="s">
        <v>1036</v>
      </c>
      <c r="G53" s="136">
        <v>34</v>
      </c>
      <c r="H53" s="523">
        <v>0</v>
      </c>
      <c r="I53" s="524" t="s">
        <v>270</v>
      </c>
      <c r="J53" s="525">
        <v>0</v>
      </c>
      <c r="K53" s="135">
        <v>1</v>
      </c>
      <c r="L53" s="499" t="s">
        <v>3289</v>
      </c>
      <c r="M53" s="136">
        <v>6</v>
      </c>
      <c r="N53" s="501">
        <v>0</v>
      </c>
      <c r="O53" s="431" t="s">
        <v>270</v>
      </c>
      <c r="P53" s="432">
        <v>0</v>
      </c>
      <c r="Q53" s="135">
        <v>1</v>
      </c>
      <c r="R53" t="s">
        <v>300</v>
      </c>
      <c r="S53" s="136">
        <v>9</v>
      </c>
      <c r="T53" s="314">
        <v>0</v>
      </c>
      <c r="U53" s="315" t="s">
        <v>270</v>
      </c>
      <c r="V53" s="316">
        <v>0</v>
      </c>
      <c r="W53" s="282">
        <v>3</v>
      </c>
      <c r="X53" s="282" t="s">
        <v>483</v>
      </c>
      <c r="Y53" s="282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5"/>
      <c r="BC53" s="136"/>
      <c r="BD53" s="145"/>
      <c r="BE53" s="146"/>
      <c r="BF53" s="147"/>
      <c r="BG53" s="135"/>
      <c r="BI53" s="136"/>
      <c r="BJ53" s="145"/>
      <c r="BK53" s="146"/>
      <c r="BL53" s="147"/>
      <c r="BM53" s="63"/>
      <c r="BO53" s="64"/>
    </row>
    <row r="54" spans="1:67" x14ac:dyDescent="0.2">
      <c r="A54" t="s">
        <v>217</v>
      </c>
      <c r="B54" s="523">
        <v>0</v>
      </c>
      <c r="C54" s="524" t="s">
        <v>270</v>
      </c>
      <c r="D54" s="525">
        <v>0</v>
      </c>
      <c r="E54" s="135">
        <v>1</v>
      </c>
      <c r="F54" s="499" t="s">
        <v>5011</v>
      </c>
      <c r="G54" s="136">
        <v>4</v>
      </c>
      <c r="H54" s="523">
        <v>1</v>
      </c>
      <c r="I54" s="524" t="s">
        <v>3506</v>
      </c>
      <c r="J54" s="525">
        <v>36</v>
      </c>
      <c r="K54" s="135">
        <v>1</v>
      </c>
      <c r="L54" s="499" t="s">
        <v>3290</v>
      </c>
      <c r="M54" s="136">
        <v>135</v>
      </c>
      <c r="N54" s="501">
        <v>0</v>
      </c>
      <c r="O54" s="431" t="s">
        <v>270</v>
      </c>
      <c r="P54" s="432">
        <v>0</v>
      </c>
      <c r="Q54" s="135">
        <v>3</v>
      </c>
      <c r="R54" t="s">
        <v>1974</v>
      </c>
      <c r="S54" s="136">
        <v>56</v>
      </c>
      <c r="T54" s="314">
        <v>1</v>
      </c>
      <c r="U54" s="315" t="s">
        <v>1036</v>
      </c>
      <c r="V54" s="316">
        <v>112</v>
      </c>
      <c r="W54" s="282">
        <v>1</v>
      </c>
      <c r="X54" s="282" t="s">
        <v>484</v>
      </c>
      <c r="Y54" s="282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5"/>
      <c r="BC54" s="136"/>
      <c r="BD54" s="145"/>
      <c r="BE54" s="146"/>
      <c r="BF54" s="147"/>
      <c r="BG54" s="135"/>
      <c r="BI54" s="136"/>
      <c r="BJ54" s="145"/>
      <c r="BK54" s="146"/>
      <c r="BL54" s="147"/>
      <c r="BM54" s="63"/>
      <c r="BO54" s="64"/>
    </row>
    <row r="55" spans="1:67" x14ac:dyDescent="0.2">
      <c r="A55" t="s">
        <v>233</v>
      </c>
      <c r="B55" s="523">
        <v>5</v>
      </c>
      <c r="C55" s="524" t="s">
        <v>5760</v>
      </c>
      <c r="D55" s="525">
        <v>10</v>
      </c>
      <c r="E55" s="135">
        <v>4</v>
      </c>
      <c r="F55" s="499" t="s">
        <v>5012</v>
      </c>
      <c r="G55" s="136">
        <v>16</v>
      </c>
      <c r="H55" s="523">
        <v>1</v>
      </c>
      <c r="I55" s="524" t="s">
        <v>4073</v>
      </c>
      <c r="J55" s="525">
        <v>135</v>
      </c>
      <c r="K55" s="135">
        <v>7</v>
      </c>
      <c r="L55" s="499" t="s">
        <v>3503</v>
      </c>
      <c r="M55" s="136">
        <v>39</v>
      </c>
      <c r="N55" s="501">
        <v>6</v>
      </c>
      <c r="O55" s="431" t="s">
        <v>2748</v>
      </c>
      <c r="P55" s="432">
        <v>42</v>
      </c>
      <c r="Q55" s="135">
        <v>4</v>
      </c>
      <c r="R55" t="s">
        <v>1975</v>
      </c>
      <c r="S55" s="136">
        <v>74</v>
      </c>
      <c r="T55" s="314">
        <v>5</v>
      </c>
      <c r="U55" s="315" t="s">
        <v>1220</v>
      </c>
      <c r="V55" s="316">
        <v>85</v>
      </c>
      <c r="W55" s="282">
        <v>3</v>
      </c>
      <c r="X55" s="282" t="s">
        <v>485</v>
      </c>
      <c r="Y55" s="282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5"/>
      <c r="BC55" s="136"/>
      <c r="BD55" s="145"/>
      <c r="BE55" s="146"/>
      <c r="BF55" s="147"/>
      <c r="BG55" s="135"/>
      <c r="BI55" s="136"/>
      <c r="BJ55" s="145"/>
      <c r="BK55" s="146"/>
      <c r="BL55" s="147"/>
      <c r="BM55" s="63"/>
      <c r="BO55" s="64"/>
    </row>
    <row r="56" spans="1:67" x14ac:dyDescent="0.2">
      <c r="A56" t="s">
        <v>218</v>
      </c>
      <c r="B56" s="523">
        <v>2</v>
      </c>
      <c r="C56" s="524" t="s">
        <v>1175</v>
      </c>
      <c r="D56" s="525">
        <v>8</v>
      </c>
      <c r="E56" s="135">
        <v>2</v>
      </c>
      <c r="F56" s="499" t="s">
        <v>5013</v>
      </c>
      <c r="G56" s="136">
        <v>39</v>
      </c>
      <c r="H56" s="523">
        <v>0</v>
      </c>
      <c r="I56" s="524" t="s">
        <v>270</v>
      </c>
      <c r="J56" s="525">
        <v>0</v>
      </c>
      <c r="K56" s="135">
        <v>3</v>
      </c>
      <c r="L56" s="499" t="s">
        <v>3504</v>
      </c>
      <c r="M56" s="136">
        <v>127</v>
      </c>
      <c r="N56" s="501">
        <v>4</v>
      </c>
      <c r="O56" s="431" t="s">
        <v>2749</v>
      </c>
      <c r="P56" s="432">
        <v>25</v>
      </c>
      <c r="Q56" s="135">
        <v>0</v>
      </c>
      <c r="R56" t="s">
        <v>270</v>
      </c>
      <c r="S56" s="136">
        <v>0</v>
      </c>
      <c r="T56" s="314">
        <v>2</v>
      </c>
      <c r="U56" s="315" t="s">
        <v>1221</v>
      </c>
      <c r="V56" s="316">
        <v>223</v>
      </c>
      <c r="W56" s="282">
        <v>3</v>
      </c>
      <c r="X56" s="282" t="s">
        <v>486</v>
      </c>
      <c r="Y56" s="282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5"/>
      <c r="BC56" s="136"/>
      <c r="BD56" s="145"/>
      <c r="BE56" s="146"/>
      <c r="BF56" s="147"/>
      <c r="BG56" s="135"/>
      <c r="BI56" s="136"/>
      <c r="BJ56" s="145"/>
      <c r="BK56" s="146"/>
      <c r="BL56" s="147"/>
      <c r="BM56" s="63"/>
      <c r="BO56" s="64"/>
    </row>
    <row r="57" spans="1:67" x14ac:dyDescent="0.2">
      <c r="A57" t="s">
        <v>219</v>
      </c>
      <c r="B57" s="523">
        <v>1</v>
      </c>
      <c r="C57" s="524" t="s">
        <v>5575</v>
      </c>
      <c r="D57" s="525">
        <v>58</v>
      </c>
      <c r="E57" s="135">
        <v>0</v>
      </c>
      <c r="F57" s="499" t="s">
        <v>270</v>
      </c>
      <c r="G57" s="136">
        <v>0</v>
      </c>
      <c r="H57" s="523">
        <v>1</v>
      </c>
      <c r="I57" s="524" t="s">
        <v>4263</v>
      </c>
      <c r="J57" s="525">
        <v>89</v>
      </c>
      <c r="K57" s="135">
        <v>1</v>
      </c>
      <c r="L57" s="499" t="s">
        <v>1858</v>
      </c>
      <c r="M57" s="136">
        <v>51</v>
      </c>
      <c r="N57" s="501">
        <v>3</v>
      </c>
      <c r="O57" s="431" t="s">
        <v>2750</v>
      </c>
      <c r="P57" s="432">
        <v>79</v>
      </c>
      <c r="Q57" s="135">
        <v>2</v>
      </c>
      <c r="R57" t="s">
        <v>1976</v>
      </c>
      <c r="S57" s="136">
        <v>24</v>
      </c>
      <c r="T57" s="314">
        <v>3</v>
      </c>
      <c r="U57" s="315" t="s">
        <v>1222</v>
      </c>
      <c r="V57" s="316">
        <v>36</v>
      </c>
      <c r="W57" s="282">
        <v>2</v>
      </c>
      <c r="X57" s="282" t="s">
        <v>303</v>
      </c>
      <c r="Y57" s="282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5"/>
      <c r="BC57" s="136"/>
      <c r="BD57" s="145"/>
      <c r="BE57" s="146"/>
      <c r="BF57" s="147"/>
      <c r="BG57" s="135"/>
      <c r="BI57" s="136"/>
      <c r="BJ57" s="145"/>
      <c r="BK57" s="146"/>
      <c r="BL57" s="147"/>
      <c r="BM57" s="63"/>
      <c r="BO57" s="64"/>
    </row>
    <row r="58" spans="1:67" x14ac:dyDescent="0.2">
      <c r="A58" t="s">
        <v>234</v>
      </c>
      <c r="B58" s="523">
        <v>3</v>
      </c>
      <c r="C58" s="524" t="s">
        <v>2746</v>
      </c>
      <c r="D58" s="525">
        <v>33</v>
      </c>
      <c r="E58" s="135">
        <v>0</v>
      </c>
      <c r="F58" s="499" t="s">
        <v>270</v>
      </c>
      <c r="G58" s="136">
        <v>0</v>
      </c>
      <c r="H58" s="523">
        <v>1</v>
      </c>
      <c r="I58" s="524" t="s">
        <v>4074</v>
      </c>
      <c r="J58" s="525">
        <v>98</v>
      </c>
      <c r="K58" s="135">
        <v>0</v>
      </c>
      <c r="L58" s="499" t="s">
        <v>270</v>
      </c>
      <c r="M58" s="136">
        <v>0</v>
      </c>
      <c r="N58" s="501">
        <v>2</v>
      </c>
      <c r="O58" s="431" t="s">
        <v>2688</v>
      </c>
      <c r="P58" s="432">
        <v>16</v>
      </c>
      <c r="Q58" s="135">
        <v>3</v>
      </c>
      <c r="R58" t="s">
        <v>1231</v>
      </c>
      <c r="S58" s="136">
        <v>14</v>
      </c>
      <c r="T58" s="314">
        <v>2</v>
      </c>
      <c r="U58" s="315" t="s">
        <v>1223</v>
      </c>
      <c r="V58" s="316">
        <v>71</v>
      </c>
      <c r="W58" s="282">
        <v>2</v>
      </c>
      <c r="X58" s="282" t="s">
        <v>487</v>
      </c>
      <c r="Y58" s="282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5"/>
      <c r="BC58" s="136"/>
      <c r="BD58" s="145"/>
      <c r="BE58" s="146"/>
      <c r="BF58" s="147"/>
      <c r="BG58" s="135"/>
      <c r="BI58" s="136"/>
      <c r="BJ58" s="145"/>
      <c r="BK58" s="146"/>
      <c r="BL58" s="147"/>
      <c r="BM58" s="63"/>
      <c r="BO58" s="64"/>
    </row>
    <row r="59" spans="1:67" x14ac:dyDescent="0.2">
      <c r="A59" t="s">
        <v>240</v>
      </c>
      <c r="B59" s="523">
        <v>16</v>
      </c>
      <c r="C59" s="524" t="s">
        <v>5761</v>
      </c>
      <c r="D59" s="525">
        <v>16</v>
      </c>
      <c r="E59" s="135">
        <v>27</v>
      </c>
      <c r="F59" s="499" t="s">
        <v>5014</v>
      </c>
      <c r="G59" s="136">
        <v>10</v>
      </c>
      <c r="H59" s="523">
        <v>22</v>
      </c>
      <c r="I59" s="524" t="s">
        <v>4264</v>
      </c>
      <c r="J59" s="525">
        <v>30</v>
      </c>
      <c r="K59" s="135">
        <v>27</v>
      </c>
      <c r="L59" s="499" t="s">
        <v>3505</v>
      </c>
      <c r="M59" s="136">
        <v>48</v>
      </c>
      <c r="N59" s="501">
        <v>15</v>
      </c>
      <c r="O59" s="431" t="s">
        <v>2751</v>
      </c>
      <c r="P59" s="432">
        <v>45</v>
      </c>
      <c r="Q59" s="135">
        <v>31</v>
      </c>
      <c r="R59" t="s">
        <v>1977</v>
      </c>
      <c r="S59" s="136">
        <v>107</v>
      </c>
      <c r="T59" s="314">
        <v>25</v>
      </c>
      <c r="U59" s="315" t="s">
        <v>1224</v>
      </c>
      <c r="V59" s="316">
        <v>90</v>
      </c>
      <c r="W59" s="282">
        <v>19</v>
      </c>
      <c r="X59" s="282" t="s">
        <v>488</v>
      </c>
      <c r="Y59" s="282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5"/>
      <c r="BC59" s="136"/>
      <c r="BD59" s="145"/>
      <c r="BE59" s="146"/>
      <c r="BF59" s="147"/>
      <c r="BG59" s="135"/>
      <c r="BI59" s="136"/>
      <c r="BJ59" s="145"/>
      <c r="BK59" s="146"/>
      <c r="BL59" s="147"/>
      <c r="BM59" s="63"/>
      <c r="BO59" s="64"/>
    </row>
    <row r="60" spans="1:67" x14ac:dyDescent="0.2">
      <c r="A60" t="s">
        <v>220</v>
      </c>
      <c r="B60" s="523">
        <v>6</v>
      </c>
      <c r="C60" s="524" t="s">
        <v>5762</v>
      </c>
      <c r="D60" s="525">
        <v>22</v>
      </c>
      <c r="E60" s="135">
        <v>9</v>
      </c>
      <c r="F60" s="499" t="s">
        <v>5015</v>
      </c>
      <c r="G60" s="136">
        <v>24</v>
      </c>
      <c r="H60" s="523">
        <v>6</v>
      </c>
      <c r="I60" s="524" t="s">
        <v>4265</v>
      </c>
      <c r="J60" s="525">
        <v>57</v>
      </c>
      <c r="K60" s="135">
        <v>5</v>
      </c>
      <c r="L60" s="499" t="s">
        <v>3506</v>
      </c>
      <c r="M60" s="136">
        <v>44</v>
      </c>
      <c r="N60" s="501">
        <v>9</v>
      </c>
      <c r="O60" s="431" t="s">
        <v>2752</v>
      </c>
      <c r="P60" s="432">
        <v>15</v>
      </c>
      <c r="Q60" s="135">
        <v>7</v>
      </c>
      <c r="R60" t="s">
        <v>1978</v>
      </c>
      <c r="S60" s="136">
        <v>123</v>
      </c>
      <c r="T60" s="314">
        <v>6</v>
      </c>
      <c r="U60" s="315" t="s">
        <v>1225</v>
      </c>
      <c r="V60" s="316">
        <v>82</v>
      </c>
      <c r="W60" s="282">
        <v>4</v>
      </c>
      <c r="X60" s="282" t="s">
        <v>489</v>
      </c>
      <c r="Y60" s="282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5"/>
      <c r="BC60" s="136"/>
      <c r="BD60" s="145"/>
      <c r="BE60" s="146"/>
      <c r="BF60" s="147"/>
      <c r="BG60" s="135"/>
      <c r="BI60" s="136"/>
      <c r="BJ60" s="145"/>
      <c r="BK60" s="146"/>
      <c r="BL60" s="147"/>
      <c r="BM60" s="63"/>
      <c r="BO60" s="64"/>
    </row>
    <row r="61" spans="1:67" x14ac:dyDescent="0.2">
      <c r="A61" t="s">
        <v>221</v>
      </c>
      <c r="B61" s="523">
        <v>4</v>
      </c>
      <c r="C61" s="524" t="s">
        <v>5763</v>
      </c>
      <c r="D61" s="525">
        <v>3</v>
      </c>
      <c r="E61" s="135">
        <v>3</v>
      </c>
      <c r="F61" s="499" t="s">
        <v>5016</v>
      </c>
      <c r="G61" s="136">
        <v>78</v>
      </c>
      <c r="H61" s="523">
        <v>2</v>
      </c>
      <c r="I61" s="524" t="s">
        <v>2188</v>
      </c>
      <c r="J61" s="525">
        <v>75</v>
      </c>
      <c r="K61" s="135">
        <v>0</v>
      </c>
      <c r="L61" s="499" t="s">
        <v>270</v>
      </c>
      <c r="M61" s="136">
        <v>0</v>
      </c>
      <c r="N61" s="501">
        <v>3</v>
      </c>
      <c r="O61" s="431" t="s">
        <v>2753</v>
      </c>
      <c r="P61" s="432">
        <v>75</v>
      </c>
      <c r="Q61" s="135">
        <v>3</v>
      </c>
      <c r="R61" t="s">
        <v>1979</v>
      </c>
      <c r="S61" s="136">
        <v>102</v>
      </c>
      <c r="T61" s="314">
        <v>6</v>
      </c>
      <c r="U61" s="315" t="s">
        <v>1226</v>
      </c>
      <c r="V61" s="316">
        <v>105</v>
      </c>
      <c r="W61" s="282">
        <v>1</v>
      </c>
      <c r="X61" s="282" t="s">
        <v>490</v>
      </c>
      <c r="Y61" s="282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5"/>
      <c r="BC61" s="136"/>
      <c r="BD61" s="145"/>
      <c r="BE61" s="146"/>
      <c r="BF61" s="147"/>
      <c r="BG61" s="135"/>
      <c r="BI61" s="136"/>
      <c r="BJ61" s="145"/>
      <c r="BK61" s="146"/>
      <c r="BL61" s="147"/>
      <c r="BM61" s="63"/>
      <c r="BO61" s="64"/>
    </row>
    <row r="62" spans="1:67" x14ac:dyDescent="0.2">
      <c r="A62" t="s">
        <v>222</v>
      </c>
      <c r="B62" s="523">
        <v>220</v>
      </c>
      <c r="C62" s="524" t="s">
        <v>5764</v>
      </c>
      <c r="D62" s="525">
        <v>16</v>
      </c>
      <c r="E62" s="135">
        <v>205</v>
      </c>
      <c r="F62" s="499" t="s">
        <v>5017</v>
      </c>
      <c r="G62" s="136">
        <v>22</v>
      </c>
      <c r="H62" s="523">
        <v>217</v>
      </c>
      <c r="I62" s="524" t="s">
        <v>4266</v>
      </c>
      <c r="J62" s="525">
        <v>50</v>
      </c>
      <c r="K62" s="135">
        <v>234</v>
      </c>
      <c r="L62" s="499" t="s">
        <v>3507</v>
      </c>
      <c r="M62" s="136">
        <v>66</v>
      </c>
      <c r="N62" s="501">
        <v>243</v>
      </c>
      <c r="O62" s="431" t="s">
        <v>2754</v>
      </c>
      <c r="P62" s="432">
        <v>90</v>
      </c>
      <c r="Q62" s="135">
        <v>230</v>
      </c>
      <c r="R62" t="s">
        <v>1980</v>
      </c>
      <c r="S62" s="136">
        <v>103</v>
      </c>
      <c r="T62" s="314">
        <v>201</v>
      </c>
      <c r="U62" s="315" t="s">
        <v>1227</v>
      </c>
      <c r="V62" s="316">
        <v>117</v>
      </c>
      <c r="W62" s="282">
        <v>186</v>
      </c>
      <c r="X62" s="282" t="s">
        <v>491</v>
      </c>
      <c r="Y62" s="282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5"/>
      <c r="BC62" s="136"/>
      <c r="BD62" s="145"/>
      <c r="BE62" s="146"/>
      <c r="BF62" s="147"/>
      <c r="BG62" s="135"/>
      <c r="BI62" s="136"/>
      <c r="BJ62" s="145"/>
      <c r="BK62" s="146"/>
      <c r="BL62" s="147"/>
      <c r="BM62" s="63"/>
      <c r="BO62" s="64"/>
    </row>
    <row r="63" spans="1:67" x14ac:dyDescent="0.2">
      <c r="A63" t="s">
        <v>223</v>
      </c>
      <c r="B63" s="523">
        <v>13</v>
      </c>
      <c r="C63" s="524" t="s">
        <v>5765</v>
      </c>
      <c r="D63" s="525">
        <v>63</v>
      </c>
      <c r="E63" s="135">
        <v>6</v>
      </c>
      <c r="F63" s="499" t="s">
        <v>4053</v>
      </c>
      <c r="G63" s="136">
        <v>20</v>
      </c>
      <c r="H63" s="523">
        <v>5</v>
      </c>
      <c r="I63" s="524" t="s">
        <v>4267</v>
      </c>
      <c r="J63" s="525">
        <v>45</v>
      </c>
      <c r="K63" s="135">
        <v>9</v>
      </c>
      <c r="L63" s="499" t="s">
        <v>3508</v>
      </c>
      <c r="M63" s="136">
        <v>61</v>
      </c>
      <c r="N63" s="501">
        <v>5</v>
      </c>
      <c r="O63" s="431" t="s">
        <v>2755</v>
      </c>
      <c r="P63" s="432">
        <v>27</v>
      </c>
      <c r="Q63" s="135">
        <v>6</v>
      </c>
      <c r="R63" t="s">
        <v>1981</v>
      </c>
      <c r="S63" s="136">
        <v>103</v>
      </c>
      <c r="T63" s="314">
        <v>5</v>
      </c>
      <c r="U63" s="315" t="s">
        <v>1228</v>
      </c>
      <c r="V63" s="316">
        <v>53</v>
      </c>
      <c r="W63" s="282">
        <v>6</v>
      </c>
      <c r="X63" s="282" t="s">
        <v>492</v>
      </c>
      <c r="Y63" s="282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5"/>
      <c r="BC63" s="136"/>
      <c r="BD63" s="145"/>
      <c r="BE63" s="146"/>
      <c r="BF63" s="147"/>
      <c r="BG63" s="135"/>
      <c r="BI63" s="136"/>
      <c r="BJ63" s="145"/>
      <c r="BK63" s="146"/>
      <c r="BL63" s="147"/>
      <c r="BM63" s="63"/>
      <c r="BO63" s="64"/>
    </row>
    <row r="64" spans="1:67" x14ac:dyDescent="0.2">
      <c r="A64" t="s">
        <v>224</v>
      </c>
      <c r="B64" s="523">
        <v>0</v>
      </c>
      <c r="C64" s="524" t="s">
        <v>270</v>
      </c>
      <c r="D64" s="525">
        <v>0</v>
      </c>
      <c r="E64" s="135">
        <v>0</v>
      </c>
      <c r="F64" s="499" t="s">
        <v>270</v>
      </c>
      <c r="G64" s="136">
        <v>0</v>
      </c>
      <c r="H64" s="523">
        <v>2</v>
      </c>
      <c r="I64" s="524" t="s">
        <v>4268</v>
      </c>
      <c r="J64" s="525">
        <v>133</v>
      </c>
      <c r="K64" s="135">
        <v>2</v>
      </c>
      <c r="L64" s="499" t="s">
        <v>3509</v>
      </c>
      <c r="M64" s="136">
        <v>8</v>
      </c>
      <c r="N64" s="501">
        <v>0</v>
      </c>
      <c r="O64" s="431" t="s">
        <v>270</v>
      </c>
      <c r="P64" s="432">
        <v>0</v>
      </c>
      <c r="Q64" s="135">
        <v>0</v>
      </c>
      <c r="R64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82">
        <v>0</v>
      </c>
      <c r="X64" s="282" t="s">
        <v>270</v>
      </c>
      <c r="Y64" s="282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5"/>
      <c r="BC64" s="136"/>
      <c r="BD64" s="145"/>
      <c r="BE64" s="146"/>
      <c r="BF64" s="147"/>
      <c r="BG64" s="135"/>
      <c r="BI64" s="136"/>
      <c r="BJ64" s="145"/>
      <c r="BK64" s="146"/>
      <c r="BL64" s="147"/>
      <c r="BM64" s="63"/>
      <c r="BO64" s="64"/>
    </row>
    <row r="65" spans="1:67" x14ac:dyDescent="0.2">
      <c r="A65" t="s">
        <v>235</v>
      </c>
      <c r="B65" s="523">
        <v>0</v>
      </c>
      <c r="C65" s="524" t="s">
        <v>270</v>
      </c>
      <c r="D65" s="525">
        <v>0</v>
      </c>
      <c r="E65" s="135">
        <v>0</v>
      </c>
      <c r="F65" s="499" t="s">
        <v>270</v>
      </c>
      <c r="G65" s="136">
        <v>0</v>
      </c>
      <c r="H65" s="523">
        <v>0</v>
      </c>
      <c r="I65" s="524" t="s">
        <v>270</v>
      </c>
      <c r="J65" s="525">
        <v>0</v>
      </c>
      <c r="K65" s="135">
        <v>1</v>
      </c>
      <c r="L65" s="499" t="s">
        <v>3510</v>
      </c>
      <c r="M65" s="136">
        <v>4</v>
      </c>
      <c r="N65" s="501">
        <v>0</v>
      </c>
      <c r="O65" s="431" t="s">
        <v>270</v>
      </c>
      <c r="P65" s="432">
        <v>0</v>
      </c>
      <c r="Q65" s="135">
        <v>1</v>
      </c>
      <c r="R65" t="s">
        <v>1049</v>
      </c>
      <c r="S65" s="136">
        <v>37</v>
      </c>
      <c r="T65" s="314">
        <v>1</v>
      </c>
      <c r="U65" s="315" t="s">
        <v>1046</v>
      </c>
      <c r="V65" s="316">
        <v>113</v>
      </c>
      <c r="W65" s="282">
        <v>1</v>
      </c>
      <c r="X65" s="282" t="s">
        <v>493</v>
      </c>
      <c r="Y65" s="282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5"/>
      <c r="BC65" s="136"/>
      <c r="BD65" s="145"/>
      <c r="BE65" s="146"/>
      <c r="BF65" s="147"/>
      <c r="BG65" s="135"/>
      <c r="BI65" s="136"/>
      <c r="BJ65" s="145"/>
      <c r="BK65" s="146"/>
      <c r="BL65" s="147"/>
      <c r="BM65" s="63"/>
      <c r="BO65" s="64"/>
    </row>
    <row r="66" spans="1:67" x14ac:dyDescent="0.2">
      <c r="A66" t="s">
        <v>225</v>
      </c>
      <c r="B66" s="523">
        <v>2</v>
      </c>
      <c r="C66" s="524" t="s">
        <v>5766</v>
      </c>
      <c r="D66" s="525">
        <v>24</v>
      </c>
      <c r="E66" s="135">
        <v>4</v>
      </c>
      <c r="F66" s="499" t="s">
        <v>5018</v>
      </c>
      <c r="G66" s="136">
        <v>11</v>
      </c>
      <c r="H66" s="523">
        <v>6</v>
      </c>
      <c r="I66" s="524" t="s">
        <v>4269</v>
      </c>
      <c r="J66" s="525">
        <v>14</v>
      </c>
      <c r="K66" s="135">
        <v>4</v>
      </c>
      <c r="L66" s="499" t="s">
        <v>3511</v>
      </c>
      <c r="M66" s="136">
        <v>24</v>
      </c>
      <c r="N66" s="501">
        <v>1</v>
      </c>
      <c r="O66" s="431" t="s">
        <v>2546</v>
      </c>
      <c r="P66" s="432">
        <v>1</v>
      </c>
      <c r="Q66" s="135">
        <v>3</v>
      </c>
      <c r="R66" t="s">
        <v>1982</v>
      </c>
      <c r="S66" s="136">
        <v>69</v>
      </c>
      <c r="T66" s="314">
        <v>4</v>
      </c>
      <c r="U66" s="315" t="s">
        <v>1229</v>
      </c>
      <c r="V66" s="316">
        <v>64</v>
      </c>
      <c r="W66" s="282">
        <v>5</v>
      </c>
      <c r="X66" s="282" t="s">
        <v>494</v>
      </c>
      <c r="Y66" s="282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5"/>
      <c r="BC66" s="136"/>
      <c r="BD66" s="145"/>
      <c r="BE66" s="146"/>
      <c r="BF66" s="147"/>
      <c r="BG66" s="135"/>
      <c r="BI66" s="136"/>
      <c r="BJ66" s="145"/>
      <c r="BK66" s="146"/>
      <c r="BL66" s="147"/>
      <c r="BM66" s="63"/>
      <c r="BO66" s="64"/>
    </row>
    <row r="67" spans="1:67" x14ac:dyDescent="0.2">
      <c r="A67" t="s">
        <v>226</v>
      </c>
      <c r="B67" s="523">
        <v>7</v>
      </c>
      <c r="C67" s="524" t="s">
        <v>5767</v>
      </c>
      <c r="D67" s="525">
        <v>28</v>
      </c>
      <c r="E67" s="135">
        <v>18</v>
      </c>
      <c r="F67" s="499" t="s">
        <v>5019</v>
      </c>
      <c r="G67" s="136">
        <v>42</v>
      </c>
      <c r="H67" s="523">
        <v>7</v>
      </c>
      <c r="I67" s="524" t="s">
        <v>4270</v>
      </c>
      <c r="J67" s="525">
        <v>130</v>
      </c>
      <c r="K67" s="135">
        <v>8</v>
      </c>
      <c r="L67" s="499" t="s">
        <v>3512</v>
      </c>
      <c r="M67" s="136">
        <v>18</v>
      </c>
      <c r="N67" s="501">
        <v>13</v>
      </c>
      <c r="O67" s="431" t="s">
        <v>2756</v>
      </c>
      <c r="P67" s="432">
        <v>56</v>
      </c>
      <c r="Q67" s="135">
        <v>13</v>
      </c>
      <c r="R67" t="s">
        <v>1983</v>
      </c>
      <c r="S67" s="136">
        <v>79</v>
      </c>
      <c r="T67" s="314">
        <v>13</v>
      </c>
      <c r="U67" s="315" t="s">
        <v>1230</v>
      </c>
      <c r="V67" s="316">
        <v>48</v>
      </c>
      <c r="W67" s="282">
        <v>17</v>
      </c>
      <c r="X67" s="282" t="s">
        <v>495</v>
      </c>
      <c r="Y67" s="282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5"/>
      <c r="BC67" s="136"/>
      <c r="BD67" s="145"/>
      <c r="BE67" s="146"/>
      <c r="BF67" s="147"/>
      <c r="BG67" s="135"/>
      <c r="BI67" s="136"/>
      <c r="BJ67" s="145"/>
      <c r="BK67" s="146"/>
      <c r="BL67" s="147"/>
      <c r="BM67" s="63"/>
      <c r="BO67" s="64"/>
    </row>
    <row r="68" spans="1:67" x14ac:dyDescent="0.2">
      <c r="A68" t="s">
        <v>227</v>
      </c>
      <c r="B68" s="523">
        <v>7</v>
      </c>
      <c r="C68" s="524" t="s">
        <v>5768</v>
      </c>
      <c r="D68" s="525">
        <v>86</v>
      </c>
      <c r="E68" s="135">
        <v>3</v>
      </c>
      <c r="F68" s="499" t="s">
        <v>5020</v>
      </c>
      <c r="G68" s="136">
        <v>5</v>
      </c>
      <c r="H68" s="523">
        <v>9</v>
      </c>
      <c r="I68" s="524" t="s">
        <v>4271</v>
      </c>
      <c r="J68" s="525">
        <v>44</v>
      </c>
      <c r="K68" s="135">
        <v>7</v>
      </c>
      <c r="L68" s="499" t="s">
        <v>3513</v>
      </c>
      <c r="M68" s="136">
        <v>56</v>
      </c>
      <c r="N68" s="501">
        <v>12</v>
      </c>
      <c r="O68" s="431" t="s">
        <v>2757</v>
      </c>
      <c r="P68" s="432">
        <v>96</v>
      </c>
      <c r="Q68" s="135">
        <v>8</v>
      </c>
      <c r="R68" t="s">
        <v>1984</v>
      </c>
      <c r="S68" s="136">
        <v>44</v>
      </c>
      <c r="T68" s="314">
        <v>3</v>
      </c>
      <c r="U68" s="315" t="s">
        <v>1231</v>
      </c>
      <c r="V68" s="316">
        <v>100</v>
      </c>
      <c r="W68" s="282">
        <v>6</v>
      </c>
      <c r="X68" s="282" t="s">
        <v>496</v>
      </c>
      <c r="Y68" s="282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5"/>
      <c r="BC68" s="136"/>
      <c r="BD68" s="145"/>
      <c r="BE68" s="146"/>
      <c r="BF68" s="147"/>
      <c r="BG68" s="135"/>
      <c r="BI68" s="136"/>
      <c r="BJ68" s="145"/>
      <c r="BK68" s="146"/>
      <c r="BL68" s="147"/>
      <c r="BM68" s="63"/>
      <c r="BO68" s="64"/>
    </row>
    <row r="69" spans="1:67" x14ac:dyDescent="0.2">
      <c r="A69" t="s">
        <v>236</v>
      </c>
      <c r="B69" s="523">
        <v>1</v>
      </c>
      <c r="C69" s="524" t="s">
        <v>4066</v>
      </c>
      <c r="D69" s="525">
        <v>9</v>
      </c>
      <c r="E69" s="135">
        <v>4</v>
      </c>
      <c r="F69" s="499" t="s">
        <v>5021</v>
      </c>
      <c r="G69" s="136">
        <v>4</v>
      </c>
      <c r="H69" s="523">
        <v>3</v>
      </c>
      <c r="I69" s="524" t="s">
        <v>4272</v>
      </c>
      <c r="J69" s="525">
        <v>61</v>
      </c>
      <c r="K69" s="135">
        <v>2</v>
      </c>
      <c r="L69" s="499" t="s">
        <v>298</v>
      </c>
      <c r="M69" s="136">
        <v>15</v>
      </c>
      <c r="N69" s="501">
        <v>7</v>
      </c>
      <c r="O69" s="431" t="s">
        <v>2758</v>
      </c>
      <c r="P69" s="432">
        <v>96</v>
      </c>
      <c r="Q69" s="135">
        <v>10</v>
      </c>
      <c r="R69" t="s">
        <v>1985</v>
      </c>
      <c r="S69" s="136">
        <v>94</v>
      </c>
      <c r="T69" s="314">
        <v>7</v>
      </c>
      <c r="U69" s="315" t="s">
        <v>1232</v>
      </c>
      <c r="V69" s="316">
        <v>116</v>
      </c>
      <c r="W69" s="282">
        <v>5</v>
      </c>
      <c r="X69" s="282" t="s">
        <v>497</v>
      </c>
      <c r="Y69" s="282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5"/>
      <c r="BC69" s="136"/>
      <c r="BD69" s="145"/>
      <c r="BE69" s="146"/>
      <c r="BF69" s="147"/>
      <c r="BG69" s="135"/>
      <c r="BI69" s="136"/>
      <c r="BJ69" s="145"/>
      <c r="BK69" s="146"/>
      <c r="BL69" s="147"/>
      <c r="BM69" s="63"/>
      <c r="BO69" s="64"/>
    </row>
    <row r="70" spans="1:67" x14ac:dyDescent="0.2">
      <c r="A70" t="s">
        <v>228</v>
      </c>
      <c r="B70" s="523">
        <v>0</v>
      </c>
      <c r="C70" s="524" t="s">
        <v>270</v>
      </c>
      <c r="D70" s="525">
        <v>0</v>
      </c>
      <c r="E70" s="135">
        <v>2</v>
      </c>
      <c r="F70" s="499" t="s">
        <v>3111</v>
      </c>
      <c r="G70" s="136">
        <v>10</v>
      </c>
      <c r="H70" s="523">
        <v>2</v>
      </c>
      <c r="I70" s="524" t="s">
        <v>4273</v>
      </c>
      <c r="J70" s="525">
        <v>116</v>
      </c>
      <c r="K70" s="135">
        <v>2</v>
      </c>
      <c r="L70" s="499" t="s">
        <v>3514</v>
      </c>
      <c r="M70" s="136">
        <v>32</v>
      </c>
      <c r="N70" s="501">
        <v>1</v>
      </c>
      <c r="O70" s="431" t="s">
        <v>2550</v>
      </c>
      <c r="P70" s="432">
        <v>68</v>
      </c>
      <c r="Q70" s="135">
        <v>1</v>
      </c>
      <c r="R70" t="s">
        <v>1036</v>
      </c>
      <c r="S70" s="136">
        <v>45</v>
      </c>
      <c r="T70" s="314">
        <v>2</v>
      </c>
      <c r="U70" s="315" t="s">
        <v>1233</v>
      </c>
      <c r="V70" s="316">
        <v>76</v>
      </c>
      <c r="W70" s="282">
        <v>1</v>
      </c>
      <c r="X70" s="282" t="s">
        <v>311</v>
      </c>
      <c r="Y70" s="282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5"/>
      <c r="BC70" s="136"/>
      <c r="BD70" s="145"/>
      <c r="BE70" s="146"/>
      <c r="BF70" s="147"/>
      <c r="BG70" s="135"/>
      <c r="BI70" s="136"/>
      <c r="BJ70" s="145"/>
      <c r="BK70" s="146"/>
      <c r="BL70" s="147"/>
      <c r="BM70" s="63"/>
      <c r="BO70" s="64"/>
    </row>
    <row r="71" spans="1:67" x14ac:dyDescent="0.2">
      <c r="A71" t="s">
        <v>237</v>
      </c>
      <c r="B71" s="523">
        <v>2</v>
      </c>
      <c r="C71" s="524" t="s">
        <v>452</v>
      </c>
      <c r="D71" s="525">
        <v>1</v>
      </c>
      <c r="E71" s="135">
        <v>0</v>
      </c>
      <c r="F71" s="499" t="s">
        <v>270</v>
      </c>
      <c r="G71" s="136">
        <v>0</v>
      </c>
      <c r="H71" s="523">
        <v>3</v>
      </c>
      <c r="I71" s="524" t="s">
        <v>1101</v>
      </c>
      <c r="J71" s="525">
        <v>34</v>
      </c>
      <c r="K71" s="135">
        <v>1</v>
      </c>
      <c r="L71" s="499" t="s">
        <v>3299</v>
      </c>
      <c r="M71" s="136">
        <v>12</v>
      </c>
      <c r="N71" s="501">
        <v>4</v>
      </c>
      <c r="O71" s="431" t="s">
        <v>2759</v>
      </c>
      <c r="P71" s="432">
        <v>87</v>
      </c>
      <c r="Q71" s="135">
        <v>2</v>
      </c>
      <c r="R71" t="s">
        <v>1986</v>
      </c>
      <c r="S71" s="136">
        <v>13</v>
      </c>
      <c r="T71" s="314">
        <v>3</v>
      </c>
      <c r="U71" s="315" t="s">
        <v>1234</v>
      </c>
      <c r="V71" s="316">
        <v>81</v>
      </c>
      <c r="W71" s="282">
        <v>4</v>
      </c>
      <c r="X71" s="282" t="s">
        <v>498</v>
      </c>
      <c r="Y71" s="282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5"/>
      <c r="BC71" s="136"/>
      <c r="BD71" s="145"/>
      <c r="BE71" s="146"/>
      <c r="BF71" s="147"/>
      <c r="BG71" s="135"/>
      <c r="BI71" s="136"/>
      <c r="BJ71" s="145"/>
      <c r="BK71" s="146"/>
      <c r="BL71" s="147"/>
      <c r="BM71" s="63"/>
      <c r="BO71" s="64"/>
    </row>
    <row r="72" spans="1:67" x14ac:dyDescent="0.2">
      <c r="A72" t="s">
        <v>229</v>
      </c>
      <c r="B72" s="523">
        <v>7</v>
      </c>
      <c r="C72" s="524" t="s">
        <v>5769</v>
      </c>
      <c r="D72" s="525">
        <v>34</v>
      </c>
      <c r="E72" s="135">
        <v>6</v>
      </c>
      <c r="F72" s="499" t="s">
        <v>5022</v>
      </c>
      <c r="G72" s="136">
        <v>10</v>
      </c>
      <c r="H72" s="523">
        <v>3</v>
      </c>
      <c r="I72" s="524" t="s">
        <v>4274</v>
      </c>
      <c r="J72" s="525">
        <v>168</v>
      </c>
      <c r="K72" s="135">
        <v>8</v>
      </c>
      <c r="L72" s="499" t="s">
        <v>3515</v>
      </c>
      <c r="M72" s="136">
        <v>46</v>
      </c>
      <c r="N72" s="501">
        <v>12</v>
      </c>
      <c r="O72" s="431" t="s">
        <v>2760</v>
      </c>
      <c r="P72" s="432">
        <v>24</v>
      </c>
      <c r="Q72" s="135">
        <v>6</v>
      </c>
      <c r="R72" t="s">
        <v>1987</v>
      </c>
      <c r="S72" s="136">
        <v>69</v>
      </c>
      <c r="T72" s="314">
        <v>4</v>
      </c>
      <c r="U72" s="315" t="s">
        <v>1235</v>
      </c>
      <c r="V72" s="316">
        <v>148</v>
      </c>
      <c r="W72" s="282">
        <v>5</v>
      </c>
      <c r="X72" s="282" t="s">
        <v>499</v>
      </c>
      <c r="Y72" s="282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5"/>
      <c r="BC72" s="136"/>
      <c r="BD72" s="145"/>
      <c r="BE72" s="146"/>
      <c r="BF72" s="147"/>
      <c r="BG72" s="135"/>
      <c r="BI72" s="136"/>
      <c r="BJ72" s="145"/>
      <c r="BK72" s="146"/>
      <c r="BL72" s="147"/>
      <c r="BM72" s="63"/>
      <c r="BO72" s="64"/>
    </row>
    <row r="73" spans="1:67" x14ac:dyDescent="0.2">
      <c r="A73" t="s">
        <v>230</v>
      </c>
      <c r="B73" s="523">
        <v>1</v>
      </c>
      <c r="C73" s="524" t="s">
        <v>4333</v>
      </c>
      <c r="D73" s="525">
        <v>6</v>
      </c>
      <c r="E73" s="135">
        <v>1</v>
      </c>
      <c r="F73" s="499" t="s">
        <v>368</v>
      </c>
      <c r="G73" s="136">
        <v>153</v>
      </c>
      <c r="H73" s="523">
        <v>1</v>
      </c>
      <c r="I73" s="524" t="s">
        <v>3472</v>
      </c>
      <c r="J73" s="525">
        <v>155</v>
      </c>
      <c r="K73" s="135">
        <v>2</v>
      </c>
      <c r="L73" s="499" t="s">
        <v>3516</v>
      </c>
      <c r="M73" s="136">
        <v>158</v>
      </c>
      <c r="N73" s="501">
        <v>1</v>
      </c>
      <c r="O73" s="431" t="s">
        <v>2761</v>
      </c>
      <c r="P73" s="432">
        <v>186</v>
      </c>
      <c r="Q73" s="135">
        <v>0</v>
      </c>
      <c r="R73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82">
        <v>1</v>
      </c>
      <c r="X73" s="282" t="s">
        <v>314</v>
      </c>
      <c r="Y73" s="282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5"/>
      <c r="BC73" s="136"/>
      <c r="BD73" s="145"/>
      <c r="BE73" s="146"/>
      <c r="BF73" s="147"/>
      <c r="BG73" s="135"/>
      <c r="BI73" s="136"/>
      <c r="BJ73" s="145"/>
      <c r="BK73" s="146"/>
      <c r="BL73" s="147"/>
      <c r="BM73" s="63"/>
      <c r="BO73" s="64"/>
    </row>
    <row r="74" spans="1:67" x14ac:dyDescent="0.2">
      <c r="A74" t="s">
        <v>231</v>
      </c>
      <c r="B74" s="523">
        <v>85</v>
      </c>
      <c r="C74" s="524" t="s">
        <v>5770</v>
      </c>
      <c r="D74" s="525">
        <v>34</v>
      </c>
      <c r="E74" s="135">
        <v>79</v>
      </c>
      <c r="F74" s="499" t="s">
        <v>5023</v>
      </c>
      <c r="G74" s="136">
        <v>21</v>
      </c>
      <c r="H74" s="523">
        <v>60</v>
      </c>
      <c r="I74" s="524" t="s">
        <v>4275</v>
      </c>
      <c r="J74" s="525">
        <v>58</v>
      </c>
      <c r="K74" s="135">
        <v>77</v>
      </c>
      <c r="L74" s="499" t="s">
        <v>3517</v>
      </c>
      <c r="M74" s="136">
        <v>59</v>
      </c>
      <c r="N74" s="501">
        <v>111</v>
      </c>
      <c r="O74" s="431" t="s">
        <v>2762</v>
      </c>
      <c r="P74" s="432">
        <v>86</v>
      </c>
      <c r="Q74" s="135">
        <v>92</v>
      </c>
      <c r="R74" t="s">
        <v>1988</v>
      </c>
      <c r="S74" s="136">
        <v>102</v>
      </c>
      <c r="T74" s="314">
        <v>78</v>
      </c>
      <c r="U74" s="315" t="s">
        <v>1236</v>
      </c>
      <c r="V74" s="316">
        <v>127</v>
      </c>
      <c r="W74" s="282">
        <v>99</v>
      </c>
      <c r="X74" s="282" t="s">
        <v>500</v>
      </c>
      <c r="Y74" s="282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5"/>
      <c r="BC74" s="136"/>
      <c r="BD74" s="145"/>
      <c r="BE74" s="146"/>
      <c r="BF74" s="147"/>
      <c r="BG74" s="135"/>
      <c r="BI74" s="136"/>
      <c r="BJ74" s="145"/>
      <c r="BK74" s="146"/>
      <c r="BL74" s="147"/>
      <c r="BM74" s="63"/>
      <c r="BO74" s="64"/>
    </row>
    <row r="75" spans="1:67" x14ac:dyDescent="0.2">
      <c r="A75" t="s">
        <v>238</v>
      </c>
      <c r="B75" s="523">
        <v>5</v>
      </c>
      <c r="C75" s="524" t="s">
        <v>5771</v>
      </c>
      <c r="D75" s="525">
        <v>32</v>
      </c>
      <c r="E75" s="135">
        <v>7</v>
      </c>
      <c r="F75" s="499" t="s">
        <v>5024</v>
      </c>
      <c r="G75" s="136">
        <v>23</v>
      </c>
      <c r="H75" s="523">
        <v>9</v>
      </c>
      <c r="I75" s="524" t="s">
        <v>4276</v>
      </c>
      <c r="J75" s="525">
        <v>83</v>
      </c>
      <c r="K75" s="135">
        <v>6</v>
      </c>
      <c r="L75" s="499" t="s">
        <v>3518</v>
      </c>
      <c r="M75" s="136">
        <v>62</v>
      </c>
      <c r="N75" s="501">
        <v>5</v>
      </c>
      <c r="O75" s="431" t="s">
        <v>2763</v>
      </c>
      <c r="P75" s="432">
        <v>50</v>
      </c>
      <c r="Q75" s="135">
        <v>5</v>
      </c>
      <c r="R75" t="s">
        <v>1989</v>
      </c>
      <c r="S75" s="136">
        <v>172</v>
      </c>
      <c r="T75" s="314">
        <v>7</v>
      </c>
      <c r="U75" s="315" t="s">
        <v>1237</v>
      </c>
      <c r="V75" s="316">
        <v>185</v>
      </c>
      <c r="W75" s="282">
        <v>4</v>
      </c>
      <c r="X75" s="282" t="s">
        <v>501</v>
      </c>
      <c r="Y75" s="282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5"/>
      <c r="BC75" s="136"/>
      <c r="BD75" s="145"/>
      <c r="BE75" s="146"/>
      <c r="BF75" s="147"/>
      <c r="BG75" s="135"/>
      <c r="BI75" s="136"/>
      <c r="BJ75" s="145"/>
      <c r="BK75" s="146"/>
      <c r="BL75" s="147"/>
      <c r="BM75" s="63"/>
      <c r="BO75" s="64"/>
    </row>
    <row r="76" spans="1:67" x14ac:dyDescent="0.2">
      <c r="A76" t="s">
        <v>239</v>
      </c>
      <c r="B76" s="523">
        <v>5</v>
      </c>
      <c r="C76" s="524" t="s">
        <v>5772</v>
      </c>
      <c r="D76" s="525">
        <v>11</v>
      </c>
      <c r="E76" s="135">
        <v>8</v>
      </c>
      <c r="F76" s="499" t="s">
        <v>5025</v>
      </c>
      <c r="G76" s="136">
        <v>9</v>
      </c>
      <c r="H76" s="523">
        <v>6</v>
      </c>
      <c r="I76" s="524" t="s">
        <v>4277</v>
      </c>
      <c r="J76" s="525">
        <v>54</v>
      </c>
      <c r="K76" s="135">
        <v>6</v>
      </c>
      <c r="L76" s="499" t="s">
        <v>3519</v>
      </c>
      <c r="M76" s="136">
        <v>98</v>
      </c>
      <c r="N76" s="501">
        <v>3</v>
      </c>
      <c r="O76" s="431" t="s">
        <v>2764</v>
      </c>
      <c r="P76" s="432">
        <v>25</v>
      </c>
      <c r="Q76" s="135">
        <v>3</v>
      </c>
      <c r="R76" t="s">
        <v>1990</v>
      </c>
      <c r="S76" s="136">
        <v>90</v>
      </c>
      <c r="T76" s="314">
        <v>5</v>
      </c>
      <c r="U76" s="315" t="s">
        <v>1238</v>
      </c>
      <c r="V76" s="316">
        <v>114</v>
      </c>
      <c r="W76" s="282">
        <v>5</v>
      </c>
      <c r="X76" s="282" t="s">
        <v>502</v>
      </c>
      <c r="Y76" s="282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5"/>
      <c r="BC76" s="136"/>
      <c r="BD76" s="145"/>
      <c r="BE76" s="146"/>
      <c r="BF76" s="147"/>
      <c r="BG76" s="135"/>
      <c r="BI76" s="136"/>
      <c r="BJ76" s="145"/>
      <c r="BK76" s="146"/>
      <c r="BL76" s="147"/>
      <c r="BM76" s="63"/>
      <c r="BO76" s="64"/>
    </row>
    <row r="77" spans="1:67" x14ac:dyDescent="0.2">
      <c r="B77" s="405"/>
      <c r="C77" s="502"/>
      <c r="D77" s="407"/>
      <c r="E77" s="135"/>
      <c r="F77" s="499"/>
      <c r="G77" s="136"/>
      <c r="H77" s="405"/>
      <c r="I77" s="502"/>
      <c r="J77" s="407"/>
      <c r="K77" s="135"/>
      <c r="L77" s="499"/>
      <c r="M77" s="136"/>
      <c r="N77" s="502"/>
      <c r="O77" s="406"/>
      <c r="P77" s="407"/>
      <c r="Q77" s="135"/>
      <c r="S77" s="136"/>
      <c r="T77" s="329"/>
      <c r="U77" s="330"/>
      <c r="V77" s="331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5"/>
      <c r="AS77" s="146"/>
      <c r="AT77" s="147"/>
      <c r="AU77" s="135"/>
      <c r="AW77" s="136"/>
      <c r="AX77" s="145"/>
      <c r="AY77" s="146"/>
      <c r="AZ77" s="147"/>
      <c r="BA77" s="135"/>
      <c r="BC77" s="136"/>
      <c r="BD77" s="145"/>
      <c r="BE77" s="146"/>
      <c r="BF77" s="147"/>
      <c r="BG77" s="135"/>
      <c r="BI77" s="136"/>
      <c r="BJ77" s="145"/>
      <c r="BK77" s="146"/>
      <c r="BL77" s="147"/>
      <c r="BM77" s="63"/>
      <c r="BO77" s="64"/>
    </row>
    <row r="78" spans="1:67" x14ac:dyDescent="0.2">
      <c r="A78" s="21" t="s">
        <v>193</v>
      </c>
      <c r="B78" s="382"/>
      <c r="C78" s="532"/>
      <c r="D78" s="384"/>
      <c r="E78" s="135"/>
      <c r="F78" s="499"/>
      <c r="G78" s="136"/>
      <c r="H78" s="382"/>
      <c r="I78" s="532"/>
      <c r="J78" s="384"/>
      <c r="K78" s="135"/>
      <c r="L78" s="499"/>
      <c r="M78" s="136"/>
      <c r="N78" s="502"/>
      <c r="O78" s="406"/>
      <c r="P78" s="407"/>
      <c r="Q78" s="135"/>
      <c r="S78" s="136"/>
      <c r="T78" s="332"/>
      <c r="U78" s="333"/>
      <c r="V78" s="334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8"/>
      <c r="AY78" s="149"/>
      <c r="AZ78" s="150"/>
      <c r="BA78" s="129"/>
      <c r="BB78" s="17"/>
      <c r="BC78" s="130"/>
      <c r="BD78" s="148"/>
      <c r="BE78" s="149"/>
      <c r="BF78" s="150"/>
      <c r="BG78" s="129"/>
      <c r="BH78" s="17"/>
      <c r="BI78" s="130"/>
      <c r="BJ78" s="148"/>
      <c r="BK78" s="149"/>
      <c r="BL78" s="150"/>
      <c r="BM78" s="63"/>
      <c r="BO78" s="64"/>
    </row>
    <row r="79" spans="1:67" x14ac:dyDescent="0.2">
      <c r="A79" s="19">
        <f ca="1">TODAY()</f>
        <v>44755</v>
      </c>
      <c r="B79" s="477">
        <v>2022</v>
      </c>
      <c r="C79" s="500"/>
      <c r="D79" s="348"/>
      <c r="E79" s="457">
        <v>2021</v>
      </c>
      <c r="F79" s="503"/>
      <c r="G79" s="458"/>
      <c r="H79" s="477">
        <v>2020</v>
      </c>
      <c r="I79" s="500"/>
      <c r="J79" s="348"/>
      <c r="K79" s="503">
        <v>2019</v>
      </c>
      <c r="L79" s="503"/>
      <c r="M79" s="458"/>
      <c r="N79" s="500">
        <v>2018</v>
      </c>
      <c r="O79" s="347"/>
      <c r="P79" s="348"/>
      <c r="Q79" s="457">
        <v>2017</v>
      </c>
      <c r="R79" s="4"/>
      <c r="S79" s="458"/>
      <c r="T79" s="335"/>
      <c r="U79" s="336"/>
      <c r="V79" s="337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123">
        <v>2004</v>
      </c>
      <c r="BE79" s="124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30" t="s">
        <v>262</v>
      </c>
      <c r="C80" s="231" t="s">
        <v>263</v>
      </c>
      <c r="D80" s="232" t="s">
        <v>264</v>
      </c>
      <c r="E80" s="457" t="s">
        <v>262</v>
      </c>
      <c r="F80" s="503" t="s">
        <v>263</v>
      </c>
      <c r="G80" s="458" t="s">
        <v>264</v>
      </c>
      <c r="H80" s="477" t="s">
        <v>262</v>
      </c>
      <c r="I80" s="500" t="s">
        <v>263</v>
      </c>
      <c r="J80" s="348" t="s">
        <v>264</v>
      </c>
      <c r="K80" s="457" t="s">
        <v>262</v>
      </c>
      <c r="L80" s="503" t="s">
        <v>263</v>
      </c>
      <c r="M80" s="458" t="s">
        <v>264</v>
      </c>
      <c r="N80" s="231" t="s">
        <v>262</v>
      </c>
      <c r="O80" s="231" t="s">
        <v>263</v>
      </c>
      <c r="P80" s="232" t="s">
        <v>264</v>
      </c>
      <c r="Q80" s="457" t="s">
        <v>262</v>
      </c>
      <c r="R80" s="4" t="s">
        <v>263</v>
      </c>
      <c r="S80" s="458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607">
        <v>6100</v>
      </c>
      <c r="C81" s="546" t="s">
        <v>5793</v>
      </c>
      <c r="D81" s="547">
        <v>28</v>
      </c>
      <c r="E81" s="255">
        <v>6155</v>
      </c>
      <c r="F81" s="35" t="s">
        <v>5045</v>
      </c>
      <c r="G81" s="256">
        <v>25</v>
      </c>
      <c r="H81" s="436">
        <v>5018</v>
      </c>
      <c r="I81" s="546" t="s">
        <v>4297</v>
      </c>
      <c r="J81" s="547">
        <v>37</v>
      </c>
      <c r="K81" s="255">
        <v>5520</v>
      </c>
      <c r="L81" s="35" t="s">
        <v>3540</v>
      </c>
      <c r="M81" s="256">
        <v>39</v>
      </c>
      <c r="N81" s="479">
        <v>5886</v>
      </c>
      <c r="O81" s="479" t="s">
        <v>2744</v>
      </c>
      <c r="P81" s="480">
        <v>47</v>
      </c>
      <c r="Q81" s="255">
        <v>5715</v>
      </c>
      <c r="R81" s="35" t="s">
        <v>2011</v>
      </c>
      <c r="S81" s="256">
        <v>56</v>
      </c>
      <c r="T81" s="320">
        <v>5595</v>
      </c>
      <c r="U81" s="321" t="s">
        <v>1373</v>
      </c>
      <c r="V81" s="322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523">
        <v>47</v>
      </c>
      <c r="C82" s="524" t="s">
        <v>5774</v>
      </c>
      <c r="D82" s="525">
        <v>14</v>
      </c>
      <c r="E82" s="135">
        <v>31</v>
      </c>
      <c r="F82" s="499" t="s">
        <v>5027</v>
      </c>
      <c r="G82" s="136">
        <v>31</v>
      </c>
      <c r="H82" s="430">
        <v>40</v>
      </c>
      <c r="I82" s="524" t="s">
        <v>4279</v>
      </c>
      <c r="J82" s="525">
        <v>40</v>
      </c>
      <c r="K82" s="135">
        <v>58</v>
      </c>
      <c r="L82" s="499" t="s">
        <v>3521</v>
      </c>
      <c r="M82" s="136">
        <v>54</v>
      </c>
      <c r="N82" s="478">
        <v>60</v>
      </c>
      <c r="O82" s="478" t="s">
        <v>2725</v>
      </c>
      <c r="P82" s="478">
        <v>50</v>
      </c>
      <c r="Q82" s="135">
        <v>43</v>
      </c>
      <c r="R82" t="s">
        <v>1992</v>
      </c>
      <c r="S82" s="136">
        <v>61</v>
      </c>
      <c r="T82" s="314">
        <v>37</v>
      </c>
      <c r="U82" s="315" t="s">
        <v>1239</v>
      </c>
      <c r="V82" s="316">
        <v>99</v>
      </c>
      <c r="W82" s="282">
        <v>32</v>
      </c>
      <c r="X82" s="282" t="s">
        <v>503</v>
      </c>
      <c r="Y82" s="282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523">
        <v>108</v>
      </c>
      <c r="C83" s="524" t="s">
        <v>5775</v>
      </c>
      <c r="D83" s="525">
        <v>16</v>
      </c>
      <c r="E83" s="135">
        <v>103</v>
      </c>
      <c r="F83" s="499" t="s">
        <v>5028</v>
      </c>
      <c r="G83" s="136">
        <v>21</v>
      </c>
      <c r="H83" s="523">
        <v>102</v>
      </c>
      <c r="I83" s="524" t="s">
        <v>4280</v>
      </c>
      <c r="J83" s="525">
        <v>38</v>
      </c>
      <c r="K83" s="135">
        <v>111</v>
      </c>
      <c r="L83" s="499" t="s">
        <v>3522</v>
      </c>
      <c r="M83" s="136">
        <v>32</v>
      </c>
      <c r="N83" s="478">
        <v>108</v>
      </c>
      <c r="O83" s="478" t="s">
        <v>2726</v>
      </c>
      <c r="P83" s="478">
        <v>31</v>
      </c>
      <c r="Q83" s="135">
        <v>112</v>
      </c>
      <c r="R83" t="s">
        <v>1993</v>
      </c>
      <c r="S83" s="136">
        <v>59</v>
      </c>
      <c r="T83" s="314">
        <v>97</v>
      </c>
      <c r="U83" s="315" t="s">
        <v>1240</v>
      </c>
      <c r="V83" s="316">
        <v>75</v>
      </c>
      <c r="W83" s="282">
        <v>74</v>
      </c>
      <c r="X83" s="282" t="s">
        <v>504</v>
      </c>
      <c r="Y83" s="282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523">
        <v>103</v>
      </c>
      <c r="C84" s="524" t="s">
        <v>5776</v>
      </c>
      <c r="D84" s="525">
        <v>16</v>
      </c>
      <c r="E84" s="135">
        <v>148</v>
      </c>
      <c r="F84" s="499" t="s">
        <v>5029</v>
      </c>
      <c r="G84" s="136">
        <v>18</v>
      </c>
      <c r="H84" s="523">
        <v>106</v>
      </c>
      <c r="I84" s="524" t="s">
        <v>4281</v>
      </c>
      <c r="J84" s="525">
        <v>26</v>
      </c>
      <c r="K84" s="135">
        <v>123</v>
      </c>
      <c r="L84" s="499" t="s">
        <v>3523</v>
      </c>
      <c r="M84" s="136">
        <v>35</v>
      </c>
      <c r="N84" s="478">
        <v>123</v>
      </c>
      <c r="O84" s="478" t="s">
        <v>2727</v>
      </c>
      <c r="P84" s="478">
        <v>48</v>
      </c>
      <c r="Q84" s="135">
        <v>146</v>
      </c>
      <c r="R84" t="s">
        <v>1994</v>
      </c>
      <c r="S84" s="136">
        <v>55</v>
      </c>
      <c r="T84" s="314">
        <v>154</v>
      </c>
      <c r="U84" s="315" t="s">
        <v>1241</v>
      </c>
      <c r="V84" s="316">
        <v>86</v>
      </c>
      <c r="W84" s="282">
        <v>124</v>
      </c>
      <c r="X84" s="282" t="s">
        <v>505</v>
      </c>
      <c r="Y84" s="282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523">
        <v>71</v>
      </c>
      <c r="C85" s="524" t="s">
        <v>5777</v>
      </c>
      <c r="D85" s="525">
        <v>19</v>
      </c>
      <c r="E85" s="135">
        <v>78</v>
      </c>
      <c r="F85" s="499" t="s">
        <v>5030</v>
      </c>
      <c r="G85" s="136">
        <v>25</v>
      </c>
      <c r="H85" s="523">
        <v>63</v>
      </c>
      <c r="I85" s="524" t="s">
        <v>4282</v>
      </c>
      <c r="J85" s="525">
        <v>28</v>
      </c>
      <c r="K85" s="135">
        <v>75</v>
      </c>
      <c r="L85" s="499" t="s">
        <v>3524</v>
      </c>
      <c r="M85" s="136">
        <v>50</v>
      </c>
      <c r="N85" s="478">
        <v>70</v>
      </c>
      <c r="O85" s="478" t="s">
        <v>2728</v>
      </c>
      <c r="P85" s="478">
        <v>49</v>
      </c>
      <c r="Q85" s="135">
        <v>79</v>
      </c>
      <c r="R85" t="s">
        <v>1995</v>
      </c>
      <c r="S85" s="136">
        <v>52</v>
      </c>
      <c r="T85" s="314">
        <v>78</v>
      </c>
      <c r="U85" s="315" t="s">
        <v>1242</v>
      </c>
      <c r="V85" s="316">
        <v>80</v>
      </c>
      <c r="W85" s="282">
        <v>73</v>
      </c>
      <c r="X85" s="282" t="s">
        <v>506</v>
      </c>
      <c r="Y85" s="282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523">
        <v>222</v>
      </c>
      <c r="C86" s="524" t="s">
        <v>5778</v>
      </c>
      <c r="D86" s="525">
        <v>22</v>
      </c>
      <c r="E86" s="135">
        <v>283</v>
      </c>
      <c r="F86" s="499" t="s">
        <v>5031</v>
      </c>
      <c r="G86" s="136">
        <v>23</v>
      </c>
      <c r="H86" s="523">
        <v>228</v>
      </c>
      <c r="I86" s="524" t="s">
        <v>4283</v>
      </c>
      <c r="J86" s="525">
        <v>23</v>
      </c>
      <c r="K86" s="135">
        <v>222</v>
      </c>
      <c r="L86" s="499" t="s">
        <v>3525</v>
      </c>
      <c r="M86" s="136">
        <v>28</v>
      </c>
      <c r="N86" s="478">
        <v>249</v>
      </c>
      <c r="O86" s="478" t="s">
        <v>2729</v>
      </c>
      <c r="P86" s="478">
        <v>36</v>
      </c>
      <c r="Q86" s="135">
        <v>242</v>
      </c>
      <c r="R86" t="s">
        <v>1996</v>
      </c>
      <c r="S86" s="136">
        <v>44</v>
      </c>
      <c r="T86" s="314">
        <v>300</v>
      </c>
      <c r="U86" s="315" t="s">
        <v>1243</v>
      </c>
      <c r="V86" s="316">
        <v>64</v>
      </c>
      <c r="W86" s="282">
        <v>246</v>
      </c>
      <c r="X86" s="282" t="s">
        <v>507</v>
      </c>
      <c r="Y86" s="282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523">
        <v>107</v>
      </c>
      <c r="C87" s="524" t="s">
        <v>5779</v>
      </c>
      <c r="D87" s="525">
        <v>22</v>
      </c>
      <c r="E87" s="135">
        <v>109</v>
      </c>
      <c r="F87" s="499" t="s">
        <v>5032</v>
      </c>
      <c r="G87" s="136">
        <v>22</v>
      </c>
      <c r="H87" s="523">
        <v>115</v>
      </c>
      <c r="I87" s="524" t="s">
        <v>4284</v>
      </c>
      <c r="J87" s="525">
        <v>34</v>
      </c>
      <c r="K87" s="135">
        <v>149</v>
      </c>
      <c r="L87" s="499" t="s">
        <v>3526</v>
      </c>
      <c r="M87" s="136">
        <v>32</v>
      </c>
      <c r="N87" s="478">
        <v>143</v>
      </c>
      <c r="O87" s="478" t="s">
        <v>2730</v>
      </c>
      <c r="P87" s="478">
        <v>44</v>
      </c>
      <c r="Q87" s="135">
        <v>136</v>
      </c>
      <c r="R87" t="s">
        <v>1997</v>
      </c>
      <c r="S87" s="136">
        <v>61</v>
      </c>
      <c r="T87" s="314">
        <v>138</v>
      </c>
      <c r="U87" s="315" t="s">
        <v>1244</v>
      </c>
      <c r="V87" s="316">
        <v>82</v>
      </c>
      <c r="W87" s="282">
        <v>117</v>
      </c>
      <c r="X87" s="282" t="s">
        <v>508</v>
      </c>
      <c r="Y87" s="282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523">
        <v>68</v>
      </c>
      <c r="C88" s="524" t="s">
        <v>5780</v>
      </c>
      <c r="D88" s="525">
        <v>8</v>
      </c>
      <c r="E88" s="135">
        <v>71</v>
      </c>
      <c r="F88" s="499" t="s">
        <v>5033</v>
      </c>
      <c r="G88" s="136">
        <v>15</v>
      </c>
      <c r="H88" s="523">
        <v>73</v>
      </c>
      <c r="I88" s="524" t="s">
        <v>4285</v>
      </c>
      <c r="J88" s="525">
        <v>22</v>
      </c>
      <c r="K88" s="135">
        <v>83</v>
      </c>
      <c r="L88" s="499" t="s">
        <v>3527</v>
      </c>
      <c r="M88" s="136">
        <v>20</v>
      </c>
      <c r="N88" s="478">
        <v>97</v>
      </c>
      <c r="O88" s="478" t="s">
        <v>2731</v>
      </c>
      <c r="P88" s="478">
        <v>31</v>
      </c>
      <c r="Q88" s="135">
        <v>78</v>
      </c>
      <c r="R88" t="s">
        <v>1998</v>
      </c>
      <c r="S88" s="136">
        <v>35</v>
      </c>
      <c r="T88" s="314">
        <v>82</v>
      </c>
      <c r="U88" s="315" t="s">
        <v>1245</v>
      </c>
      <c r="V88" s="316">
        <v>62</v>
      </c>
      <c r="W88" s="282">
        <v>69</v>
      </c>
      <c r="X88" s="282" t="s">
        <v>509</v>
      </c>
      <c r="Y88" s="282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523">
        <v>231</v>
      </c>
      <c r="C89" s="524" t="s">
        <v>5781</v>
      </c>
      <c r="D89" s="525">
        <v>14</v>
      </c>
      <c r="E89" s="135">
        <v>223</v>
      </c>
      <c r="F89" s="499" t="s">
        <v>5034</v>
      </c>
      <c r="G89" s="136">
        <v>21</v>
      </c>
      <c r="H89" s="523">
        <v>204</v>
      </c>
      <c r="I89" s="524" t="s">
        <v>4286</v>
      </c>
      <c r="J89" s="525">
        <v>28</v>
      </c>
      <c r="K89" s="135">
        <v>242</v>
      </c>
      <c r="L89" s="499" t="s">
        <v>3528</v>
      </c>
      <c r="M89" s="136">
        <v>25</v>
      </c>
      <c r="N89" s="478">
        <v>257</v>
      </c>
      <c r="O89" s="478" t="s">
        <v>2732</v>
      </c>
      <c r="P89" s="478">
        <v>45</v>
      </c>
      <c r="Q89" s="135">
        <v>239</v>
      </c>
      <c r="R89" t="s">
        <v>1999</v>
      </c>
      <c r="S89" s="136">
        <v>46</v>
      </c>
      <c r="T89" s="314">
        <v>209</v>
      </c>
      <c r="U89" s="315" t="s">
        <v>1246</v>
      </c>
      <c r="V89" s="316">
        <v>60</v>
      </c>
      <c r="W89" s="282">
        <v>215</v>
      </c>
      <c r="X89" s="282" t="s">
        <v>510</v>
      </c>
      <c r="Y89" s="282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523">
        <v>39</v>
      </c>
      <c r="C90" s="524" t="s">
        <v>5782</v>
      </c>
      <c r="D90" s="525">
        <v>16</v>
      </c>
      <c r="E90" s="135">
        <v>31</v>
      </c>
      <c r="F90" s="499" t="s">
        <v>5035</v>
      </c>
      <c r="G90" s="136">
        <v>20</v>
      </c>
      <c r="H90" s="523">
        <v>35</v>
      </c>
      <c r="I90" s="524" t="s">
        <v>4287</v>
      </c>
      <c r="J90" s="525">
        <v>31</v>
      </c>
      <c r="K90" s="135">
        <v>49</v>
      </c>
      <c r="L90" s="499" t="s">
        <v>3529</v>
      </c>
      <c r="M90" s="136">
        <v>41</v>
      </c>
      <c r="N90" s="478">
        <v>45</v>
      </c>
      <c r="O90" s="478" t="s">
        <v>2733</v>
      </c>
      <c r="P90" s="478">
        <v>18</v>
      </c>
      <c r="Q90" s="135">
        <v>55</v>
      </c>
      <c r="R90" t="s">
        <v>2000</v>
      </c>
      <c r="S90" s="136">
        <v>46</v>
      </c>
      <c r="T90" s="314">
        <v>33</v>
      </c>
      <c r="U90" s="315" t="s">
        <v>1247</v>
      </c>
      <c r="V90" s="316">
        <v>86</v>
      </c>
      <c r="W90" s="282">
        <v>28</v>
      </c>
      <c r="X90" s="282" t="s">
        <v>511</v>
      </c>
      <c r="Y90" s="282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523">
        <v>3680</v>
      </c>
      <c r="C91" s="524" t="s">
        <v>5783</v>
      </c>
      <c r="D91" s="525">
        <v>36</v>
      </c>
      <c r="E91" s="135">
        <v>3536</v>
      </c>
      <c r="F91" s="499" t="s">
        <v>5036</v>
      </c>
      <c r="G91" s="136">
        <v>30</v>
      </c>
      <c r="H91" s="523">
        <v>2718</v>
      </c>
      <c r="I91" s="524" t="s">
        <v>4288</v>
      </c>
      <c r="J91" s="525">
        <v>43</v>
      </c>
      <c r="K91" s="135">
        <v>2981</v>
      </c>
      <c r="L91" s="499" t="s">
        <v>3530</v>
      </c>
      <c r="M91" s="136">
        <v>45</v>
      </c>
      <c r="N91" s="478">
        <v>3238</v>
      </c>
      <c r="O91" s="478" t="s">
        <v>2734</v>
      </c>
      <c r="P91" s="478">
        <v>53</v>
      </c>
      <c r="Q91" s="135">
        <v>3015</v>
      </c>
      <c r="R91" t="s">
        <v>2001</v>
      </c>
      <c r="S91" s="136">
        <v>61</v>
      </c>
      <c r="T91" s="314">
        <v>2845</v>
      </c>
      <c r="U91" s="315" t="s">
        <v>1248</v>
      </c>
      <c r="V91" s="316">
        <v>82</v>
      </c>
      <c r="W91" s="282">
        <v>2574</v>
      </c>
      <c r="X91" s="282" t="s">
        <v>512</v>
      </c>
      <c r="Y91" s="282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523">
        <v>147</v>
      </c>
      <c r="C92" s="524" t="s">
        <v>5784</v>
      </c>
      <c r="D92" s="525">
        <v>10</v>
      </c>
      <c r="E92" s="135">
        <v>159</v>
      </c>
      <c r="F92" s="499" t="s">
        <v>5037</v>
      </c>
      <c r="G92" s="136">
        <v>23</v>
      </c>
      <c r="H92" s="523">
        <v>174</v>
      </c>
      <c r="I92" s="524" t="s">
        <v>4289</v>
      </c>
      <c r="J92" s="525">
        <v>31</v>
      </c>
      <c r="K92" s="135">
        <v>162</v>
      </c>
      <c r="L92" s="499" t="s">
        <v>3531</v>
      </c>
      <c r="M92" s="136">
        <v>28</v>
      </c>
      <c r="N92" s="478">
        <v>157</v>
      </c>
      <c r="O92" s="478" t="s">
        <v>2735</v>
      </c>
      <c r="P92" s="478">
        <v>34</v>
      </c>
      <c r="Q92" s="135">
        <v>190</v>
      </c>
      <c r="R92" t="s">
        <v>2002</v>
      </c>
      <c r="S92" s="136">
        <v>45</v>
      </c>
      <c r="T92" s="314">
        <v>185</v>
      </c>
      <c r="U92" s="315" t="s">
        <v>1249</v>
      </c>
      <c r="V92" s="316">
        <v>48</v>
      </c>
      <c r="W92" s="282">
        <v>176</v>
      </c>
      <c r="X92" s="282" t="s">
        <v>513</v>
      </c>
      <c r="Y92" s="282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s="508" customFormat="1" x14ac:dyDescent="0.2">
      <c r="A93" s="504" t="s">
        <v>31</v>
      </c>
      <c r="B93" s="523">
        <v>12</v>
      </c>
      <c r="C93" s="524" t="s">
        <v>5785</v>
      </c>
      <c r="D93" s="525">
        <v>32</v>
      </c>
      <c r="E93" s="135">
        <v>20</v>
      </c>
      <c r="F93" s="499" t="s">
        <v>5038</v>
      </c>
      <c r="G93" s="136">
        <v>47</v>
      </c>
      <c r="H93" s="523">
        <v>13</v>
      </c>
      <c r="I93" s="524" t="s">
        <v>4290</v>
      </c>
      <c r="J93" s="525">
        <v>166</v>
      </c>
      <c r="K93" s="505">
        <v>13</v>
      </c>
      <c r="L93" s="506" t="s">
        <v>3532</v>
      </c>
      <c r="M93" s="507">
        <v>97</v>
      </c>
      <c r="N93" s="478">
        <v>6</v>
      </c>
      <c r="O93" s="478" t="s">
        <v>2736</v>
      </c>
      <c r="P93" s="478">
        <v>130</v>
      </c>
      <c r="Q93" s="505">
        <v>10</v>
      </c>
      <c r="R93" s="508" t="s">
        <v>2003</v>
      </c>
      <c r="S93" s="507">
        <v>148</v>
      </c>
      <c r="T93" s="430">
        <v>19</v>
      </c>
      <c r="U93" s="478" t="s">
        <v>1250</v>
      </c>
      <c r="V93" s="432">
        <v>132</v>
      </c>
      <c r="W93" s="509">
        <v>10</v>
      </c>
      <c r="X93" s="509" t="s">
        <v>514</v>
      </c>
      <c r="Y93" s="509">
        <v>156</v>
      </c>
      <c r="Z93" s="362">
        <v>6</v>
      </c>
      <c r="AA93" s="363">
        <v>543433</v>
      </c>
      <c r="AB93" s="364">
        <v>198</v>
      </c>
      <c r="AC93" s="510">
        <v>13</v>
      </c>
      <c r="AD93" s="511">
        <v>480882</v>
      </c>
      <c r="AE93" s="512">
        <v>123</v>
      </c>
      <c r="AF93" s="362">
        <v>17</v>
      </c>
      <c r="AG93" s="363">
        <v>469194</v>
      </c>
      <c r="AH93" s="364">
        <v>225</v>
      </c>
      <c r="AI93" s="510">
        <v>7</v>
      </c>
      <c r="AJ93" s="511">
        <v>528714</v>
      </c>
      <c r="AK93" s="512">
        <v>139</v>
      </c>
      <c r="AL93" s="362">
        <v>10</v>
      </c>
      <c r="AM93" s="363">
        <v>1007590</v>
      </c>
      <c r="AN93" s="364">
        <v>240</v>
      </c>
      <c r="AO93" s="510">
        <v>5</v>
      </c>
      <c r="AP93" s="511">
        <v>489640</v>
      </c>
      <c r="AQ93" s="512">
        <v>123</v>
      </c>
      <c r="AR93" s="362">
        <v>9</v>
      </c>
      <c r="AS93" s="363">
        <v>792295</v>
      </c>
      <c r="AT93" s="364">
        <v>139</v>
      </c>
      <c r="AU93" s="510">
        <v>12</v>
      </c>
      <c r="AV93" s="511">
        <v>637167</v>
      </c>
      <c r="AW93" s="512">
        <v>106</v>
      </c>
      <c r="AX93" s="362">
        <v>12</v>
      </c>
      <c r="AY93" s="363">
        <v>673808</v>
      </c>
      <c r="AZ93" s="364">
        <v>126</v>
      </c>
      <c r="BA93" s="510">
        <v>12</v>
      </c>
      <c r="BB93" s="511">
        <v>605925</v>
      </c>
      <c r="BC93" s="512">
        <v>117</v>
      </c>
      <c r="BD93" s="362">
        <v>14</v>
      </c>
      <c r="BE93" s="363">
        <v>742707</v>
      </c>
      <c r="BF93" s="364">
        <v>146</v>
      </c>
      <c r="BG93" s="510">
        <v>10</v>
      </c>
      <c r="BH93" s="511">
        <v>620570</v>
      </c>
      <c r="BI93" s="512">
        <v>140</v>
      </c>
      <c r="BJ93" s="362">
        <v>17</v>
      </c>
      <c r="BK93" s="363">
        <v>657747</v>
      </c>
      <c r="BL93" s="364">
        <v>89</v>
      </c>
      <c r="BM93" s="510">
        <v>6</v>
      </c>
      <c r="BN93" s="511">
        <v>620250</v>
      </c>
      <c r="BO93" s="512">
        <v>62</v>
      </c>
    </row>
    <row r="94" spans="1:67" s="508" customFormat="1" x14ac:dyDescent="0.2">
      <c r="A94" s="504" t="s">
        <v>3656</v>
      </c>
      <c r="B94" s="523">
        <v>65</v>
      </c>
      <c r="C94" s="524" t="s">
        <v>5786</v>
      </c>
      <c r="D94" s="525">
        <v>15</v>
      </c>
      <c r="E94" s="135">
        <v>88</v>
      </c>
      <c r="F94" s="499" t="s">
        <v>5039</v>
      </c>
      <c r="G94" s="136">
        <v>15</v>
      </c>
      <c r="H94" s="523">
        <v>57</v>
      </c>
      <c r="I94" s="524" t="s">
        <v>4291</v>
      </c>
      <c r="J94" s="525">
        <v>35</v>
      </c>
      <c r="K94" s="505">
        <v>73</v>
      </c>
      <c r="L94" s="506" t="s">
        <v>3533</v>
      </c>
      <c r="M94" s="507">
        <v>46</v>
      </c>
      <c r="N94" s="478">
        <v>83</v>
      </c>
      <c r="O94" s="478" t="s">
        <v>2739</v>
      </c>
      <c r="P94" s="478">
        <v>71</v>
      </c>
      <c r="Q94" s="505">
        <v>90</v>
      </c>
      <c r="R94" s="508" t="s">
        <v>2006</v>
      </c>
      <c r="S94" s="507">
        <v>75</v>
      </c>
      <c r="T94" s="430">
        <v>84</v>
      </c>
      <c r="U94" s="478" t="s">
        <v>1253</v>
      </c>
      <c r="V94" s="432">
        <v>75</v>
      </c>
      <c r="W94" s="509">
        <v>54</v>
      </c>
      <c r="X94" s="509" t="s">
        <v>517</v>
      </c>
      <c r="Y94" s="509">
        <v>178</v>
      </c>
      <c r="Z94" s="362">
        <v>53</v>
      </c>
      <c r="AA94" s="363">
        <v>144662</v>
      </c>
      <c r="AB94" s="364">
        <v>183</v>
      </c>
      <c r="AC94" s="510">
        <v>59</v>
      </c>
      <c r="AD94" s="511">
        <v>122672</v>
      </c>
      <c r="AE94" s="512">
        <v>103</v>
      </c>
      <c r="AF94" s="362">
        <v>50</v>
      </c>
      <c r="AG94" s="363">
        <v>120992</v>
      </c>
      <c r="AH94" s="364">
        <v>123</v>
      </c>
      <c r="AI94" s="510">
        <v>31</v>
      </c>
      <c r="AJ94" s="511">
        <v>134522</v>
      </c>
      <c r="AK94" s="512">
        <v>228</v>
      </c>
      <c r="AL94" s="362">
        <v>35</v>
      </c>
      <c r="AM94" s="363">
        <v>162840</v>
      </c>
      <c r="AN94" s="364">
        <v>92</v>
      </c>
      <c r="AO94" s="510">
        <v>29</v>
      </c>
      <c r="AP94" s="511">
        <v>201788</v>
      </c>
      <c r="AQ94" s="512">
        <v>78</v>
      </c>
      <c r="AR94" s="362">
        <v>47</v>
      </c>
      <c r="AS94" s="363">
        <v>160407</v>
      </c>
      <c r="AT94" s="364">
        <v>88</v>
      </c>
      <c r="AU94" s="510">
        <v>46</v>
      </c>
      <c r="AV94" s="511">
        <v>187657</v>
      </c>
      <c r="AW94" s="512">
        <v>111</v>
      </c>
      <c r="AX94" s="362">
        <v>54</v>
      </c>
      <c r="AY94" s="363">
        <v>171623</v>
      </c>
      <c r="AZ94" s="364">
        <v>86</v>
      </c>
      <c r="BA94" s="510">
        <v>59</v>
      </c>
      <c r="BB94" s="511">
        <v>168796</v>
      </c>
      <c r="BC94" s="512">
        <v>36</v>
      </c>
      <c r="BD94" s="362">
        <v>27</v>
      </c>
      <c r="BE94" s="363">
        <v>129025</v>
      </c>
      <c r="BF94" s="364">
        <v>39</v>
      </c>
      <c r="BG94" s="510">
        <v>35</v>
      </c>
      <c r="BH94" s="511">
        <v>121192</v>
      </c>
      <c r="BI94" s="512">
        <v>53</v>
      </c>
      <c r="BJ94" s="362">
        <v>39</v>
      </c>
      <c r="BK94" s="363">
        <v>110027</v>
      </c>
      <c r="BL94" s="364">
        <v>59</v>
      </c>
      <c r="BM94" s="510">
        <v>29</v>
      </c>
      <c r="BN94" s="511">
        <v>104722</v>
      </c>
      <c r="BO94" s="512">
        <v>66</v>
      </c>
    </row>
    <row r="95" spans="1:67" s="508" customFormat="1" x14ac:dyDescent="0.2">
      <c r="A95" s="504" t="s">
        <v>32</v>
      </c>
      <c r="B95" s="523">
        <v>82</v>
      </c>
      <c r="C95" s="524" t="s">
        <v>5787</v>
      </c>
      <c r="D95" s="525">
        <v>12</v>
      </c>
      <c r="E95" s="135">
        <v>99</v>
      </c>
      <c r="F95" s="499" t="s">
        <v>5040</v>
      </c>
      <c r="G95" s="136">
        <v>20</v>
      </c>
      <c r="H95" s="523">
        <v>96</v>
      </c>
      <c r="I95" s="524" t="s">
        <v>4292</v>
      </c>
      <c r="J95" s="525">
        <v>31</v>
      </c>
      <c r="K95" s="505">
        <v>92</v>
      </c>
      <c r="L95" s="506" t="s">
        <v>3534</v>
      </c>
      <c r="M95" s="507">
        <v>31</v>
      </c>
      <c r="N95" s="478">
        <v>90</v>
      </c>
      <c r="O95" s="478" t="s">
        <v>2737</v>
      </c>
      <c r="P95" s="478">
        <v>40</v>
      </c>
      <c r="Q95" s="505">
        <v>107</v>
      </c>
      <c r="R95" s="508" t="s">
        <v>2004</v>
      </c>
      <c r="S95" s="507">
        <v>46</v>
      </c>
      <c r="T95" s="430">
        <v>104</v>
      </c>
      <c r="U95" s="478" t="s">
        <v>1251</v>
      </c>
      <c r="V95" s="432">
        <v>74</v>
      </c>
      <c r="W95" s="509">
        <v>89</v>
      </c>
      <c r="X95" s="509" t="s">
        <v>515</v>
      </c>
      <c r="Y95" s="509">
        <v>79</v>
      </c>
      <c r="Z95" s="362">
        <v>90</v>
      </c>
      <c r="AA95" s="363">
        <v>321310</v>
      </c>
      <c r="AB95" s="364">
        <v>69</v>
      </c>
      <c r="AC95" s="510">
        <v>102</v>
      </c>
      <c r="AD95" s="511">
        <v>287174</v>
      </c>
      <c r="AE95" s="512">
        <v>87</v>
      </c>
      <c r="AF95" s="362">
        <v>82</v>
      </c>
      <c r="AG95" s="363">
        <v>278115</v>
      </c>
      <c r="AH95" s="364">
        <v>141</v>
      </c>
      <c r="AI95" s="510">
        <v>58</v>
      </c>
      <c r="AJ95" s="511">
        <v>304426</v>
      </c>
      <c r="AK95" s="512">
        <v>104</v>
      </c>
      <c r="AL95" s="362">
        <v>92</v>
      </c>
      <c r="AM95" s="363">
        <v>309521</v>
      </c>
      <c r="AN95" s="364">
        <v>113</v>
      </c>
      <c r="AO95" s="510">
        <v>45</v>
      </c>
      <c r="AP95" s="511">
        <v>319983</v>
      </c>
      <c r="AQ95" s="512">
        <v>103</v>
      </c>
      <c r="AR95" s="362">
        <v>62</v>
      </c>
      <c r="AS95" s="363">
        <v>363392</v>
      </c>
      <c r="AT95" s="364">
        <v>117</v>
      </c>
      <c r="AU95" s="510">
        <v>84</v>
      </c>
      <c r="AV95" s="511">
        <v>334281</v>
      </c>
      <c r="AW95" s="512">
        <v>82</v>
      </c>
      <c r="AX95" s="362">
        <v>109</v>
      </c>
      <c r="AY95" s="363">
        <v>344706</v>
      </c>
      <c r="AZ95" s="364">
        <v>126</v>
      </c>
      <c r="BA95" s="510">
        <v>97</v>
      </c>
      <c r="BB95" s="511">
        <v>335295</v>
      </c>
      <c r="BC95" s="512">
        <v>90</v>
      </c>
      <c r="BD95" s="362">
        <v>73</v>
      </c>
      <c r="BE95" s="363">
        <v>317841</v>
      </c>
      <c r="BF95" s="364">
        <v>56</v>
      </c>
      <c r="BG95" s="510">
        <v>70</v>
      </c>
      <c r="BH95" s="511">
        <v>281599</v>
      </c>
      <c r="BI95" s="512">
        <v>50</v>
      </c>
      <c r="BJ95" s="362">
        <v>87</v>
      </c>
      <c r="BK95" s="363">
        <v>259233</v>
      </c>
      <c r="BL95" s="364">
        <v>130</v>
      </c>
      <c r="BM95" s="510">
        <v>79</v>
      </c>
      <c r="BN95" s="511">
        <v>294956</v>
      </c>
      <c r="BO95" s="512">
        <v>186</v>
      </c>
    </row>
    <row r="96" spans="1:67" s="508" customFormat="1" x14ac:dyDescent="0.2">
      <c r="A96" s="504" t="s">
        <v>33</v>
      </c>
      <c r="B96" s="523">
        <v>119</v>
      </c>
      <c r="C96" s="524" t="s">
        <v>5788</v>
      </c>
      <c r="D96" s="525">
        <v>19</v>
      </c>
      <c r="E96" s="135">
        <v>129</v>
      </c>
      <c r="F96" s="499" t="s">
        <v>5041</v>
      </c>
      <c r="G96" s="136">
        <v>26</v>
      </c>
      <c r="H96" s="523">
        <v>107</v>
      </c>
      <c r="I96" s="524" t="s">
        <v>4293</v>
      </c>
      <c r="J96" s="525">
        <v>39</v>
      </c>
      <c r="K96" s="505">
        <v>110</v>
      </c>
      <c r="L96" s="506" t="s">
        <v>3535</v>
      </c>
      <c r="M96" s="507">
        <v>33</v>
      </c>
      <c r="N96" s="478">
        <v>129</v>
      </c>
      <c r="O96" s="478" t="s">
        <v>2738</v>
      </c>
      <c r="P96" s="478">
        <v>39</v>
      </c>
      <c r="Q96" s="505">
        <v>122</v>
      </c>
      <c r="R96" s="508" t="s">
        <v>2005</v>
      </c>
      <c r="S96" s="507">
        <v>52</v>
      </c>
      <c r="T96" s="430">
        <v>121</v>
      </c>
      <c r="U96" s="478" t="s">
        <v>1252</v>
      </c>
      <c r="V96" s="432">
        <v>84</v>
      </c>
      <c r="W96" s="509">
        <v>125</v>
      </c>
      <c r="X96" s="509" t="s">
        <v>516</v>
      </c>
      <c r="Y96" s="509">
        <v>85</v>
      </c>
      <c r="Z96" s="362">
        <v>102</v>
      </c>
      <c r="AA96" s="363">
        <v>119724</v>
      </c>
      <c r="AB96" s="364">
        <v>84</v>
      </c>
      <c r="AC96" s="510">
        <v>93</v>
      </c>
      <c r="AD96" s="511">
        <v>124775</v>
      </c>
      <c r="AE96" s="512">
        <v>79</v>
      </c>
      <c r="AF96" s="362">
        <v>100</v>
      </c>
      <c r="AG96" s="363">
        <v>100087</v>
      </c>
      <c r="AH96" s="364">
        <v>108</v>
      </c>
      <c r="AI96" s="510">
        <v>70</v>
      </c>
      <c r="AJ96" s="511">
        <v>112624</v>
      </c>
      <c r="AK96" s="512">
        <v>106</v>
      </c>
      <c r="AL96" s="362">
        <v>96</v>
      </c>
      <c r="AM96" s="363">
        <v>140704</v>
      </c>
      <c r="AN96" s="364">
        <v>115</v>
      </c>
      <c r="AO96" s="510">
        <v>71</v>
      </c>
      <c r="AP96" s="511">
        <v>127311</v>
      </c>
      <c r="AQ96" s="512">
        <v>94</v>
      </c>
      <c r="AR96" s="362">
        <v>69</v>
      </c>
      <c r="AS96" s="363">
        <v>165438</v>
      </c>
      <c r="AT96" s="364">
        <v>121</v>
      </c>
      <c r="AU96" s="510">
        <v>112</v>
      </c>
      <c r="AV96" s="511">
        <v>164439</v>
      </c>
      <c r="AW96" s="512">
        <v>72</v>
      </c>
      <c r="AX96" s="362">
        <v>93</v>
      </c>
      <c r="AY96" s="363">
        <v>161141</v>
      </c>
      <c r="AZ96" s="364">
        <v>62</v>
      </c>
      <c r="BA96" s="510">
        <v>119</v>
      </c>
      <c r="BB96" s="511">
        <v>157645</v>
      </c>
      <c r="BC96" s="512">
        <v>45</v>
      </c>
      <c r="BD96" s="362">
        <v>113</v>
      </c>
      <c r="BE96" s="363">
        <v>148507</v>
      </c>
      <c r="BF96" s="364">
        <v>50</v>
      </c>
      <c r="BG96" s="510">
        <v>115</v>
      </c>
      <c r="BH96" s="511">
        <v>138065</v>
      </c>
      <c r="BI96" s="512">
        <v>50</v>
      </c>
      <c r="BJ96" s="362">
        <v>105</v>
      </c>
      <c r="BK96" s="363">
        <v>119079</v>
      </c>
      <c r="BL96" s="364">
        <v>66</v>
      </c>
      <c r="BM96" s="510">
        <v>102</v>
      </c>
      <c r="BN96" s="511">
        <v>120381</v>
      </c>
      <c r="BO96" s="512">
        <v>70</v>
      </c>
    </row>
    <row r="97" spans="1:67" s="508" customFormat="1" x14ac:dyDescent="0.2">
      <c r="A97" s="504" t="s">
        <v>35</v>
      </c>
      <c r="B97" s="523">
        <v>420</v>
      </c>
      <c r="C97" s="524" t="s">
        <v>5789</v>
      </c>
      <c r="D97" s="525">
        <v>14</v>
      </c>
      <c r="E97" s="135">
        <v>426</v>
      </c>
      <c r="F97" s="499" t="s">
        <v>5042</v>
      </c>
      <c r="G97" s="136">
        <v>14</v>
      </c>
      <c r="H97" s="523">
        <v>359</v>
      </c>
      <c r="I97" s="524" t="s">
        <v>1546</v>
      </c>
      <c r="J97" s="525">
        <v>32</v>
      </c>
      <c r="K97" s="505">
        <v>377</v>
      </c>
      <c r="L97" s="506" t="s">
        <v>3536</v>
      </c>
      <c r="M97" s="507">
        <v>24</v>
      </c>
      <c r="N97" s="478">
        <v>384</v>
      </c>
      <c r="O97" s="478" t="s">
        <v>2740</v>
      </c>
      <c r="P97" s="478">
        <v>29</v>
      </c>
      <c r="Q97" s="505">
        <v>403</v>
      </c>
      <c r="R97" s="508" t="s">
        <v>2007</v>
      </c>
      <c r="S97" s="507">
        <v>39</v>
      </c>
      <c r="T97" s="430">
        <v>431</v>
      </c>
      <c r="U97" s="478" t="s">
        <v>1254</v>
      </c>
      <c r="V97" s="432">
        <v>55</v>
      </c>
      <c r="W97" s="509">
        <v>421</v>
      </c>
      <c r="X97" s="509" t="s">
        <v>518</v>
      </c>
      <c r="Y97" s="509">
        <v>57</v>
      </c>
      <c r="Z97" s="362">
        <v>331</v>
      </c>
      <c r="AA97" s="363">
        <v>208156</v>
      </c>
      <c r="AB97" s="364">
        <v>73</v>
      </c>
      <c r="AC97" s="510">
        <v>352</v>
      </c>
      <c r="AD97" s="511">
        <v>216098</v>
      </c>
      <c r="AE97" s="512">
        <v>82</v>
      </c>
      <c r="AF97" s="362">
        <v>276</v>
      </c>
      <c r="AG97" s="363">
        <v>189186</v>
      </c>
      <c r="AH97" s="364">
        <v>86</v>
      </c>
      <c r="AI97" s="510">
        <v>235</v>
      </c>
      <c r="AJ97" s="511">
        <v>197129</v>
      </c>
      <c r="AK97" s="512">
        <v>94</v>
      </c>
      <c r="AL97" s="362">
        <v>285</v>
      </c>
      <c r="AM97" s="363">
        <v>209631</v>
      </c>
      <c r="AN97" s="364">
        <v>78</v>
      </c>
      <c r="AO97" s="510">
        <v>233</v>
      </c>
      <c r="AP97" s="511">
        <v>205578</v>
      </c>
      <c r="AQ97" s="512">
        <v>85</v>
      </c>
      <c r="AR97" s="362">
        <v>263</v>
      </c>
      <c r="AS97" s="363">
        <v>228498</v>
      </c>
      <c r="AT97" s="364">
        <v>81</v>
      </c>
      <c r="AU97" s="510">
        <v>370</v>
      </c>
      <c r="AV97" s="511">
        <v>234373</v>
      </c>
      <c r="AW97" s="512">
        <v>73</v>
      </c>
      <c r="AX97" s="362">
        <v>332</v>
      </c>
      <c r="AY97" s="363">
        <v>226206</v>
      </c>
      <c r="AZ97" s="364">
        <v>60</v>
      </c>
      <c r="BA97" s="510">
        <v>343</v>
      </c>
      <c r="BB97" s="511">
        <v>228356</v>
      </c>
      <c r="BC97" s="512">
        <v>46</v>
      </c>
      <c r="BD97" s="362">
        <v>310</v>
      </c>
      <c r="BE97" s="363">
        <v>213516</v>
      </c>
      <c r="BF97" s="364">
        <v>35</v>
      </c>
      <c r="BG97" s="510">
        <v>326</v>
      </c>
      <c r="BH97" s="511">
        <v>188057</v>
      </c>
      <c r="BI97" s="512">
        <v>44</v>
      </c>
      <c r="BJ97" s="362">
        <v>318</v>
      </c>
      <c r="BK97" s="363">
        <v>172667</v>
      </c>
      <c r="BL97" s="364">
        <v>49</v>
      </c>
      <c r="BM97" s="510">
        <v>288</v>
      </c>
      <c r="BN97" s="511">
        <v>163539</v>
      </c>
      <c r="BO97" s="512">
        <v>35</v>
      </c>
    </row>
    <row r="98" spans="1:67" x14ac:dyDescent="0.2">
      <c r="A98" s="20" t="s">
        <v>36</v>
      </c>
      <c r="B98" s="523">
        <v>434</v>
      </c>
      <c r="C98" s="524" t="s">
        <v>5790</v>
      </c>
      <c r="D98" s="525">
        <v>18</v>
      </c>
      <c r="E98" s="135">
        <v>458</v>
      </c>
      <c r="F98" s="499" t="s">
        <v>5043</v>
      </c>
      <c r="G98" s="136">
        <v>17</v>
      </c>
      <c r="H98" s="523">
        <v>372</v>
      </c>
      <c r="I98" s="524" t="s">
        <v>4294</v>
      </c>
      <c r="J98" s="525">
        <v>28</v>
      </c>
      <c r="K98" s="135">
        <v>425</v>
      </c>
      <c r="L98" s="499" t="s">
        <v>3537</v>
      </c>
      <c r="M98" s="136">
        <v>37</v>
      </c>
      <c r="N98" s="478">
        <v>482</v>
      </c>
      <c r="O98" s="478" t="s">
        <v>2741</v>
      </c>
      <c r="P98" s="478">
        <v>42</v>
      </c>
      <c r="Q98" s="135">
        <v>487</v>
      </c>
      <c r="R98" t="s">
        <v>2008</v>
      </c>
      <c r="S98" s="136">
        <v>54</v>
      </c>
      <c r="T98" s="314">
        <v>489</v>
      </c>
      <c r="U98" s="315" t="s">
        <v>1255</v>
      </c>
      <c r="V98" s="316">
        <v>80</v>
      </c>
      <c r="W98" s="282">
        <v>382</v>
      </c>
      <c r="X98" s="282" t="s">
        <v>519</v>
      </c>
      <c r="Y98" s="282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362">
        <v>406</v>
      </c>
      <c r="BK98" s="363">
        <v>118186</v>
      </c>
      <c r="BL98" s="364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523">
        <v>18</v>
      </c>
      <c r="C99" s="524" t="s">
        <v>5791</v>
      </c>
      <c r="D99" s="525">
        <v>34</v>
      </c>
      <c r="E99" s="135">
        <v>24</v>
      </c>
      <c r="F99" s="499" t="s">
        <v>4257</v>
      </c>
      <c r="G99" s="136">
        <v>18</v>
      </c>
      <c r="H99" s="523">
        <v>19</v>
      </c>
      <c r="I99" s="524" t="s">
        <v>4295</v>
      </c>
      <c r="J99" s="525">
        <v>40</v>
      </c>
      <c r="K99" s="135">
        <v>24</v>
      </c>
      <c r="L99" s="499" t="s">
        <v>3538</v>
      </c>
      <c r="M99" s="136">
        <v>28</v>
      </c>
      <c r="N99" s="478">
        <v>20</v>
      </c>
      <c r="O99" s="478" t="s">
        <v>2742</v>
      </c>
      <c r="P99" s="478">
        <v>58</v>
      </c>
      <c r="Q99" s="135">
        <v>17</v>
      </c>
      <c r="R99" t="s">
        <v>2009</v>
      </c>
      <c r="S99" s="136">
        <v>58</v>
      </c>
      <c r="T99" s="314">
        <v>32</v>
      </c>
      <c r="U99" s="315" t="s">
        <v>1256</v>
      </c>
      <c r="V99" s="316">
        <v>110</v>
      </c>
      <c r="W99" s="282">
        <v>18</v>
      </c>
      <c r="X99" s="282" t="s">
        <v>520</v>
      </c>
      <c r="Y99" s="282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523">
        <v>127</v>
      </c>
      <c r="C100" s="524" t="s">
        <v>5792</v>
      </c>
      <c r="D100" s="525">
        <v>10</v>
      </c>
      <c r="E100" s="135">
        <v>139</v>
      </c>
      <c r="F100" s="499" t="s">
        <v>5044</v>
      </c>
      <c r="G100" s="136">
        <v>14</v>
      </c>
      <c r="H100" s="523">
        <v>137</v>
      </c>
      <c r="I100" s="524" t="s">
        <v>4296</v>
      </c>
      <c r="J100" s="525">
        <v>25</v>
      </c>
      <c r="K100" s="135">
        <v>151</v>
      </c>
      <c r="L100" s="499" t="s">
        <v>3539</v>
      </c>
      <c r="M100" s="136">
        <v>26</v>
      </c>
      <c r="N100" s="478">
        <v>145</v>
      </c>
      <c r="O100" s="478" t="s">
        <v>2743</v>
      </c>
      <c r="P100" s="478">
        <v>30</v>
      </c>
      <c r="Q100" s="135">
        <v>144</v>
      </c>
      <c r="R100" t="s">
        <v>2010</v>
      </c>
      <c r="S100" s="136">
        <v>46</v>
      </c>
      <c r="T100" s="314">
        <v>157</v>
      </c>
      <c r="U100" s="315" t="s">
        <v>1257</v>
      </c>
      <c r="V100" s="316">
        <v>60</v>
      </c>
      <c r="W100" s="282">
        <v>154</v>
      </c>
      <c r="X100" s="282" t="s">
        <v>521</v>
      </c>
      <c r="Y100" s="282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609"/>
      <c r="C101" s="610"/>
      <c r="D101" s="611"/>
      <c r="E101" s="454"/>
      <c r="F101" s="460"/>
      <c r="G101" s="456"/>
      <c r="H101" s="534"/>
      <c r="I101" s="535"/>
      <c r="J101" s="536"/>
      <c r="K101" s="452"/>
      <c r="L101" s="459"/>
      <c r="M101" s="453"/>
      <c r="N101" s="345"/>
      <c r="O101" s="345"/>
      <c r="P101" s="346"/>
      <c r="Q101" s="454">
        <v>2017</v>
      </c>
      <c r="R101" s="460"/>
      <c r="S101" s="456"/>
      <c r="T101" s="338"/>
      <c r="U101" s="339"/>
      <c r="V101" s="340"/>
      <c r="W101" s="55">
        <v>2015</v>
      </c>
      <c r="X101" s="55"/>
      <c r="Y101" s="56"/>
      <c r="Z101" s="151"/>
      <c r="AA101" s="152"/>
      <c r="AB101" s="153"/>
      <c r="AC101" s="137"/>
      <c r="AD101" s="41"/>
      <c r="AE101" s="138"/>
      <c r="AF101" s="151"/>
      <c r="AG101" s="152"/>
      <c r="AH101" s="153"/>
      <c r="AI101" s="137"/>
      <c r="AJ101" s="41"/>
      <c r="AK101" s="138"/>
      <c r="AL101" s="151"/>
      <c r="AM101" s="152"/>
      <c r="AN101" s="153"/>
      <c r="AO101" s="137"/>
      <c r="AP101" s="41"/>
      <c r="AQ101" s="138"/>
      <c r="AR101" s="151"/>
      <c r="AS101" s="152"/>
      <c r="AT101" s="153"/>
      <c r="AU101" s="137"/>
      <c r="AV101" s="41"/>
      <c r="AW101" s="138"/>
      <c r="AX101" s="151"/>
      <c r="AY101" s="152"/>
      <c r="AZ101" s="153"/>
      <c r="BA101" s="137"/>
      <c r="BB101" s="41"/>
      <c r="BC101" s="138"/>
      <c r="BD101" s="151"/>
      <c r="BE101" s="152"/>
      <c r="BF101" s="153"/>
      <c r="BG101" s="137"/>
      <c r="BH101" s="41"/>
      <c r="BI101" s="138"/>
      <c r="BJ101" s="151"/>
      <c r="BK101" s="82"/>
      <c r="BL101" s="83"/>
      <c r="BM101" s="63"/>
      <c r="BN101" s="41"/>
      <c r="BO101" s="138"/>
    </row>
    <row r="102" spans="1:67" x14ac:dyDescent="0.2">
      <c r="A102" s="27" t="s">
        <v>94</v>
      </c>
      <c r="B102" s="608">
        <v>631</v>
      </c>
      <c r="C102" s="585" t="s">
        <v>5802</v>
      </c>
      <c r="D102" s="586">
        <v>50</v>
      </c>
      <c r="E102" s="255">
        <v>640</v>
      </c>
      <c r="F102" s="35" t="s">
        <v>5055</v>
      </c>
      <c r="G102" s="256">
        <v>33</v>
      </c>
      <c r="H102" s="436">
        <v>565</v>
      </c>
      <c r="I102" s="546" t="s">
        <v>4306</v>
      </c>
      <c r="J102" s="547">
        <v>52</v>
      </c>
      <c r="K102" s="255">
        <v>593</v>
      </c>
      <c r="L102" s="35" t="s">
        <v>3550</v>
      </c>
      <c r="M102" s="256">
        <v>55</v>
      </c>
      <c r="N102" s="437">
        <v>636</v>
      </c>
      <c r="O102" s="437" t="s">
        <v>2774</v>
      </c>
      <c r="P102" s="438">
        <v>53</v>
      </c>
      <c r="Q102" s="255">
        <v>644</v>
      </c>
      <c r="R102" s="35" t="s">
        <v>2021</v>
      </c>
      <c r="S102" s="256">
        <v>66</v>
      </c>
      <c r="T102" s="320">
        <v>617</v>
      </c>
      <c r="U102" s="321" t="s">
        <v>1372</v>
      </c>
      <c r="V102" s="322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71">
        <v>85</v>
      </c>
    </row>
    <row r="103" spans="1:67" x14ac:dyDescent="0.2">
      <c r="A103" s="23" t="s">
        <v>21</v>
      </c>
      <c r="B103" s="523">
        <v>0</v>
      </c>
      <c r="C103" s="524" t="s">
        <v>270</v>
      </c>
      <c r="D103" s="525">
        <v>0</v>
      </c>
      <c r="E103" s="135">
        <v>1</v>
      </c>
      <c r="F103" s="499" t="s">
        <v>5046</v>
      </c>
      <c r="G103" s="136">
        <v>2</v>
      </c>
      <c r="H103" s="430">
        <v>0</v>
      </c>
      <c r="I103" s="524" t="s">
        <v>270</v>
      </c>
      <c r="J103" s="525">
        <v>0</v>
      </c>
      <c r="K103" s="135">
        <v>1</v>
      </c>
      <c r="L103" s="499" t="s">
        <v>3541</v>
      </c>
      <c r="M103" s="136">
        <v>71</v>
      </c>
      <c r="N103" s="478">
        <v>0</v>
      </c>
      <c r="O103" s="478" t="s">
        <v>270</v>
      </c>
      <c r="P103" s="478">
        <v>0</v>
      </c>
      <c r="Q103" s="135">
        <v>0</v>
      </c>
      <c r="R103" t="s">
        <v>270</v>
      </c>
      <c r="S103" s="136">
        <v>0</v>
      </c>
      <c r="T103" s="314">
        <v>0</v>
      </c>
      <c r="U103" s="315" t="s">
        <v>270</v>
      </c>
      <c r="V103" s="316">
        <v>0</v>
      </c>
      <c r="W103" s="283">
        <v>0</v>
      </c>
      <c r="X103" s="283" t="s">
        <v>270</v>
      </c>
      <c r="Y103" s="284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523">
        <v>33</v>
      </c>
      <c r="C104" s="524" t="s">
        <v>5794</v>
      </c>
      <c r="D104" s="525">
        <v>44</v>
      </c>
      <c r="E104" s="135">
        <v>25</v>
      </c>
      <c r="F104" s="499" t="s">
        <v>5047</v>
      </c>
      <c r="G104" s="136">
        <v>36</v>
      </c>
      <c r="H104" s="523">
        <v>29</v>
      </c>
      <c r="I104" s="524" t="s">
        <v>4298</v>
      </c>
      <c r="J104" s="525">
        <v>101</v>
      </c>
      <c r="K104" s="135">
        <v>25</v>
      </c>
      <c r="L104" s="499" t="s">
        <v>3542</v>
      </c>
      <c r="M104" s="136">
        <v>94</v>
      </c>
      <c r="N104" s="478">
        <v>30</v>
      </c>
      <c r="O104" s="478" t="s">
        <v>2766</v>
      </c>
      <c r="P104" s="478">
        <v>51</v>
      </c>
      <c r="Q104" s="135">
        <v>35</v>
      </c>
      <c r="R104" t="s">
        <v>2012</v>
      </c>
      <c r="S104" s="136">
        <v>85</v>
      </c>
      <c r="T104" s="314">
        <v>29</v>
      </c>
      <c r="U104" s="315" t="s">
        <v>1258</v>
      </c>
      <c r="V104" s="316">
        <v>204</v>
      </c>
      <c r="W104" s="282">
        <v>28</v>
      </c>
      <c r="X104" s="282" t="s">
        <v>522</v>
      </c>
      <c r="Y104" s="282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5">
        <v>30</v>
      </c>
      <c r="AY104" s="163">
        <v>224601</v>
      </c>
      <c r="AZ104" s="166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523">
        <v>86</v>
      </c>
      <c r="C105" s="524" t="s">
        <v>5795</v>
      </c>
      <c r="D105" s="525">
        <v>15</v>
      </c>
      <c r="E105" s="135">
        <v>108</v>
      </c>
      <c r="F105" s="499" t="s">
        <v>5048</v>
      </c>
      <c r="G105" s="136">
        <v>16</v>
      </c>
      <c r="H105" s="523">
        <v>101</v>
      </c>
      <c r="I105" s="524" t="s">
        <v>4299</v>
      </c>
      <c r="J105" s="525">
        <v>44</v>
      </c>
      <c r="K105" s="135">
        <v>113</v>
      </c>
      <c r="L105" s="499" t="s">
        <v>3543</v>
      </c>
      <c r="M105" s="136">
        <v>45</v>
      </c>
      <c r="N105" s="478">
        <v>119</v>
      </c>
      <c r="O105" s="478" t="s">
        <v>2767</v>
      </c>
      <c r="P105" s="478">
        <v>45</v>
      </c>
      <c r="Q105" s="135">
        <v>113</v>
      </c>
      <c r="R105" t="s">
        <v>2013</v>
      </c>
      <c r="S105" s="136">
        <v>62</v>
      </c>
      <c r="T105" s="314">
        <v>119</v>
      </c>
      <c r="U105" s="315" t="s">
        <v>1259</v>
      </c>
      <c r="V105" s="316">
        <v>75</v>
      </c>
      <c r="W105" s="282">
        <v>109</v>
      </c>
      <c r="X105" s="282" t="s">
        <v>523</v>
      </c>
      <c r="Y105" s="282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523">
        <v>18</v>
      </c>
      <c r="C106" s="524" t="s">
        <v>5796</v>
      </c>
      <c r="D106" s="525">
        <v>31</v>
      </c>
      <c r="E106" s="135">
        <v>17</v>
      </c>
      <c r="F106" s="499" t="s">
        <v>5049</v>
      </c>
      <c r="G106" s="136">
        <v>19</v>
      </c>
      <c r="H106" s="523">
        <v>18</v>
      </c>
      <c r="I106" s="524" t="s">
        <v>4300</v>
      </c>
      <c r="J106" s="525">
        <v>55</v>
      </c>
      <c r="K106" s="135">
        <v>17</v>
      </c>
      <c r="L106" s="499" t="s">
        <v>3544</v>
      </c>
      <c r="M106" s="136">
        <v>73</v>
      </c>
      <c r="N106" s="478">
        <v>22</v>
      </c>
      <c r="O106" s="478" t="s">
        <v>2768</v>
      </c>
      <c r="P106" s="478">
        <v>66</v>
      </c>
      <c r="Q106" s="135">
        <v>19</v>
      </c>
      <c r="R106" t="s">
        <v>2014</v>
      </c>
      <c r="S106" s="136">
        <v>128</v>
      </c>
      <c r="T106" s="314">
        <v>29</v>
      </c>
      <c r="U106" s="315" t="s">
        <v>1260</v>
      </c>
      <c r="V106" s="316">
        <v>96</v>
      </c>
      <c r="W106" s="282">
        <v>25</v>
      </c>
      <c r="X106" s="282" t="s">
        <v>524</v>
      </c>
      <c r="Y106" s="282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523">
        <v>127</v>
      </c>
      <c r="C107" s="524" t="s">
        <v>5797</v>
      </c>
      <c r="D107" s="525">
        <v>34</v>
      </c>
      <c r="E107" s="135">
        <v>120</v>
      </c>
      <c r="F107" s="499" t="s">
        <v>5050</v>
      </c>
      <c r="G107" s="136">
        <v>39</v>
      </c>
      <c r="H107" s="523">
        <v>95</v>
      </c>
      <c r="I107" s="524" t="s">
        <v>4301</v>
      </c>
      <c r="J107" s="525">
        <v>50</v>
      </c>
      <c r="K107" s="135">
        <v>84</v>
      </c>
      <c r="L107" s="499" t="s">
        <v>3545</v>
      </c>
      <c r="M107" s="136">
        <v>47</v>
      </c>
      <c r="N107" s="478">
        <v>111</v>
      </c>
      <c r="O107" s="478" t="s">
        <v>2769</v>
      </c>
      <c r="P107" s="478">
        <v>57</v>
      </c>
      <c r="Q107" s="135">
        <v>114</v>
      </c>
      <c r="R107" t="s">
        <v>2015</v>
      </c>
      <c r="S107" s="136">
        <v>54</v>
      </c>
      <c r="T107" s="314">
        <v>112</v>
      </c>
      <c r="U107" s="315" t="s">
        <v>1261</v>
      </c>
      <c r="V107" s="316">
        <v>80</v>
      </c>
      <c r="W107" s="282">
        <v>122</v>
      </c>
      <c r="X107" s="282" t="s">
        <v>525</v>
      </c>
      <c r="Y107" s="282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523">
        <v>190</v>
      </c>
      <c r="C108" s="524" t="s">
        <v>5798</v>
      </c>
      <c r="D108" s="525">
        <v>22</v>
      </c>
      <c r="E108" s="135">
        <v>199</v>
      </c>
      <c r="F108" s="499" t="s">
        <v>5051</v>
      </c>
      <c r="G108" s="136">
        <v>41</v>
      </c>
      <c r="H108" s="523">
        <v>170</v>
      </c>
      <c r="I108" s="524" t="s">
        <v>4302</v>
      </c>
      <c r="J108" s="525">
        <v>62</v>
      </c>
      <c r="K108" s="135">
        <v>201</v>
      </c>
      <c r="L108" s="499" t="s">
        <v>3546</v>
      </c>
      <c r="M108" s="136">
        <v>54</v>
      </c>
      <c r="N108" s="478">
        <v>184</v>
      </c>
      <c r="O108" s="478" t="s">
        <v>2770</v>
      </c>
      <c r="P108" s="478">
        <v>65</v>
      </c>
      <c r="Q108" s="135">
        <v>197</v>
      </c>
      <c r="R108" t="s">
        <v>2016</v>
      </c>
      <c r="S108" s="136">
        <v>71</v>
      </c>
      <c r="T108" s="314">
        <v>182</v>
      </c>
      <c r="U108" s="315" t="s">
        <v>1262</v>
      </c>
      <c r="V108" s="316">
        <v>97</v>
      </c>
      <c r="W108" s="282">
        <v>181</v>
      </c>
      <c r="X108" s="282" t="s">
        <v>526</v>
      </c>
      <c r="Y108" s="282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523">
        <v>0</v>
      </c>
      <c r="C109" s="524" t="s">
        <v>270</v>
      </c>
      <c r="D109" s="525">
        <v>0</v>
      </c>
      <c r="E109" s="135">
        <v>0</v>
      </c>
      <c r="F109" s="499" t="s">
        <v>270</v>
      </c>
      <c r="G109" s="136">
        <v>0</v>
      </c>
      <c r="H109" s="523">
        <v>0</v>
      </c>
      <c r="I109" s="524" t="s">
        <v>270</v>
      </c>
      <c r="J109" s="525">
        <v>0</v>
      </c>
      <c r="K109" s="135">
        <v>0</v>
      </c>
      <c r="L109" s="499" t="s">
        <v>270</v>
      </c>
      <c r="M109" s="136">
        <v>0</v>
      </c>
      <c r="N109" s="478">
        <v>0</v>
      </c>
      <c r="O109" s="478" t="s">
        <v>270</v>
      </c>
      <c r="P109" s="478">
        <v>0</v>
      </c>
      <c r="Q109" s="135">
        <v>1</v>
      </c>
      <c r="R109" t="s">
        <v>2017</v>
      </c>
      <c r="S109" s="136">
        <v>41</v>
      </c>
      <c r="T109" s="314">
        <v>0</v>
      </c>
      <c r="U109" s="315" t="s">
        <v>270</v>
      </c>
      <c r="V109" s="316">
        <v>0</v>
      </c>
      <c r="W109" s="282">
        <v>0</v>
      </c>
      <c r="X109" s="282" t="s">
        <v>270</v>
      </c>
      <c r="Y109" s="282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523">
        <v>123</v>
      </c>
      <c r="C110" s="524" t="s">
        <v>5799</v>
      </c>
      <c r="D110" s="525">
        <v>152</v>
      </c>
      <c r="E110" s="135">
        <v>102</v>
      </c>
      <c r="F110" s="499" t="s">
        <v>5052</v>
      </c>
      <c r="G110" s="136">
        <v>36</v>
      </c>
      <c r="H110" s="523">
        <v>97</v>
      </c>
      <c r="I110" s="524" t="s">
        <v>4303</v>
      </c>
      <c r="J110" s="525">
        <v>38</v>
      </c>
      <c r="K110" s="135">
        <v>95</v>
      </c>
      <c r="L110" s="499" t="s">
        <v>3547</v>
      </c>
      <c r="M110" s="136">
        <v>66</v>
      </c>
      <c r="N110" s="478">
        <v>107</v>
      </c>
      <c r="O110" s="478" t="s">
        <v>2771</v>
      </c>
      <c r="P110" s="478">
        <v>46</v>
      </c>
      <c r="Q110" s="135">
        <v>107</v>
      </c>
      <c r="R110" t="s">
        <v>2018</v>
      </c>
      <c r="S110" s="136">
        <v>62</v>
      </c>
      <c r="T110" s="314">
        <v>83</v>
      </c>
      <c r="U110" s="315" t="s">
        <v>1263</v>
      </c>
      <c r="V110" s="316">
        <v>72</v>
      </c>
      <c r="W110" s="282">
        <v>96</v>
      </c>
      <c r="X110" s="282" t="s">
        <v>527</v>
      </c>
      <c r="Y110" s="282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523">
        <v>25</v>
      </c>
      <c r="C111" s="524" t="s">
        <v>5800</v>
      </c>
      <c r="D111" s="525">
        <v>30</v>
      </c>
      <c r="E111" s="135">
        <v>37</v>
      </c>
      <c r="F111" s="499" t="s">
        <v>5053</v>
      </c>
      <c r="G111" s="136">
        <v>30</v>
      </c>
      <c r="H111" s="523">
        <v>31</v>
      </c>
      <c r="I111" s="524" t="s">
        <v>4304</v>
      </c>
      <c r="J111" s="525">
        <v>48</v>
      </c>
      <c r="K111" s="135">
        <v>36</v>
      </c>
      <c r="L111" s="499" t="s">
        <v>3548</v>
      </c>
      <c r="M111" s="136">
        <v>49</v>
      </c>
      <c r="N111" s="478">
        <v>32</v>
      </c>
      <c r="O111" s="478" t="s">
        <v>2772</v>
      </c>
      <c r="P111" s="478">
        <v>48</v>
      </c>
      <c r="Q111" s="135">
        <v>34</v>
      </c>
      <c r="R111" t="s">
        <v>2019</v>
      </c>
      <c r="S111" s="136">
        <v>62</v>
      </c>
      <c r="T111" s="314">
        <v>28</v>
      </c>
      <c r="U111" s="315" t="s">
        <v>1264</v>
      </c>
      <c r="V111" s="316">
        <v>103</v>
      </c>
      <c r="W111" s="282">
        <v>41</v>
      </c>
      <c r="X111" s="282" t="s">
        <v>528</v>
      </c>
      <c r="Y111" s="282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523">
        <v>29</v>
      </c>
      <c r="C112" s="524" t="s">
        <v>5801</v>
      </c>
      <c r="D112" s="525">
        <v>13</v>
      </c>
      <c r="E112" s="135">
        <v>31</v>
      </c>
      <c r="F112" s="499" t="s">
        <v>5054</v>
      </c>
      <c r="G112" s="136">
        <v>14</v>
      </c>
      <c r="H112" s="523">
        <v>24</v>
      </c>
      <c r="I112" s="524" t="s">
        <v>4305</v>
      </c>
      <c r="J112" s="525">
        <v>28</v>
      </c>
      <c r="K112" s="135">
        <v>21</v>
      </c>
      <c r="L112" s="499" t="s">
        <v>3549</v>
      </c>
      <c r="M112" s="136">
        <v>46</v>
      </c>
      <c r="N112" s="478">
        <v>31</v>
      </c>
      <c r="O112" s="478" t="s">
        <v>2773</v>
      </c>
      <c r="P112" s="478">
        <v>28</v>
      </c>
      <c r="Q112" s="135">
        <v>24</v>
      </c>
      <c r="R112" t="s">
        <v>2020</v>
      </c>
      <c r="S112" s="136">
        <v>41</v>
      </c>
      <c r="T112" s="314">
        <v>35</v>
      </c>
      <c r="U112" s="315" t="s">
        <v>1265</v>
      </c>
      <c r="V112" s="316">
        <v>118</v>
      </c>
      <c r="W112" s="282">
        <v>28</v>
      </c>
      <c r="X112" s="282" t="s">
        <v>529</v>
      </c>
      <c r="Y112" s="282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405"/>
      <c r="C113" s="502"/>
      <c r="D113" s="407"/>
      <c r="E113" s="135"/>
      <c r="F113" s="499"/>
      <c r="G113" s="136"/>
      <c r="H113" s="405"/>
      <c r="I113" s="502"/>
      <c r="J113" s="407"/>
      <c r="K113" s="135"/>
      <c r="L113" s="499"/>
      <c r="M113" s="136"/>
      <c r="N113" s="502"/>
      <c r="O113" s="406"/>
      <c r="P113" s="407"/>
      <c r="Q113" s="135"/>
      <c r="S113" s="136"/>
      <c r="T113" s="329"/>
      <c r="U113" s="330"/>
      <c r="V113" s="331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5"/>
      <c r="AS113" s="146"/>
      <c r="AT113" s="147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5"/>
      <c r="BE113" s="146"/>
      <c r="BF113" s="147"/>
      <c r="BG113" s="135"/>
      <c r="BI113" s="136"/>
      <c r="BJ113" s="145"/>
      <c r="BK113" s="146"/>
      <c r="BL113" s="147"/>
      <c r="BM113" s="63"/>
      <c r="BO113" s="64"/>
    </row>
    <row r="114" spans="1:67" x14ac:dyDescent="0.2">
      <c r="A114" s="21" t="s">
        <v>193</v>
      </c>
      <c r="B114" s="382"/>
      <c r="C114" s="532"/>
      <c r="D114" s="384"/>
      <c r="E114" s="135"/>
      <c r="F114" s="499"/>
      <c r="G114" s="136"/>
      <c r="H114" s="382"/>
      <c r="I114" s="532"/>
      <c r="J114" s="384"/>
      <c r="K114" s="135"/>
      <c r="L114" s="499"/>
      <c r="M114" s="136"/>
      <c r="N114" s="502"/>
      <c r="O114" s="406"/>
      <c r="P114" s="407"/>
      <c r="Q114" s="135"/>
      <c r="S114" s="136"/>
      <c r="T114" s="332"/>
      <c r="U114" s="333"/>
      <c r="V114" s="334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5"/>
      <c r="AP114"/>
      <c r="AQ114" s="136"/>
      <c r="AR114" s="114"/>
      <c r="AS114" s="115"/>
      <c r="AT114" s="116"/>
      <c r="AU114" s="107"/>
      <c r="AV114" s="7"/>
      <c r="AW114" s="108"/>
      <c r="AX114" s="148"/>
      <c r="AY114" s="149"/>
      <c r="AZ114" s="150"/>
      <c r="BA114" s="129"/>
      <c r="BB114" s="17"/>
      <c r="BC114" s="130"/>
      <c r="BD114" s="148"/>
      <c r="BE114" s="149"/>
      <c r="BF114" s="150"/>
      <c r="BG114" s="129"/>
      <c r="BH114" s="17"/>
      <c r="BI114" s="130"/>
      <c r="BJ114" s="148"/>
      <c r="BK114" s="149"/>
      <c r="BL114" s="150"/>
      <c r="BM114" s="63"/>
      <c r="BO114" s="64"/>
    </row>
    <row r="115" spans="1:67" x14ac:dyDescent="0.2">
      <c r="A115" s="19">
        <f ca="1">TODAY()</f>
        <v>44755</v>
      </c>
      <c r="B115" s="230">
        <v>2022</v>
      </c>
      <c r="C115" s="231"/>
      <c r="D115" s="232"/>
      <c r="E115" s="457">
        <v>2021</v>
      </c>
      <c r="F115" s="503"/>
      <c r="G115" s="458"/>
      <c r="H115" s="477">
        <v>2020</v>
      </c>
      <c r="I115" s="500"/>
      <c r="J115" s="348"/>
      <c r="K115" s="503">
        <v>2019</v>
      </c>
      <c r="L115" s="503"/>
      <c r="M115" s="458"/>
      <c r="N115" s="264"/>
      <c r="O115" s="264"/>
      <c r="P115" s="265"/>
      <c r="Q115" s="135"/>
      <c r="S115" s="136"/>
      <c r="T115" s="335"/>
      <c r="U115" s="336"/>
      <c r="V115" s="337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30" t="s">
        <v>262</v>
      </c>
      <c r="C116" s="231" t="s">
        <v>263</v>
      </c>
      <c r="D116" s="232" t="s">
        <v>264</v>
      </c>
      <c r="E116" s="454" t="s">
        <v>262</v>
      </c>
      <c r="F116" s="460" t="s">
        <v>263</v>
      </c>
      <c r="G116" s="456" t="s">
        <v>264</v>
      </c>
      <c r="H116" s="344" t="s">
        <v>262</v>
      </c>
      <c r="I116" s="345" t="s">
        <v>263</v>
      </c>
      <c r="J116" s="346" t="s">
        <v>264</v>
      </c>
      <c r="K116" s="460" t="s">
        <v>262</v>
      </c>
      <c r="L116" s="460" t="s">
        <v>263</v>
      </c>
      <c r="M116" s="456" t="s">
        <v>264</v>
      </c>
      <c r="N116" s="345" t="s">
        <v>262</v>
      </c>
      <c r="O116" s="345" t="s">
        <v>263</v>
      </c>
      <c r="P116" s="346" t="s">
        <v>264</v>
      </c>
      <c r="Q116" s="454" t="s">
        <v>262</v>
      </c>
      <c r="R116" s="460" t="s">
        <v>263</v>
      </c>
      <c r="S116" s="456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607">
        <v>1407</v>
      </c>
      <c r="C117" s="546" t="s">
        <v>5817</v>
      </c>
      <c r="D117" s="547">
        <v>29</v>
      </c>
      <c r="E117" s="255">
        <v>1472</v>
      </c>
      <c r="F117" s="35" t="s">
        <v>5071</v>
      </c>
      <c r="G117" s="256">
        <v>29</v>
      </c>
      <c r="H117" s="436">
        <v>1211</v>
      </c>
      <c r="I117" s="546" t="s">
        <v>4321</v>
      </c>
      <c r="J117" s="547">
        <v>47</v>
      </c>
      <c r="K117" s="35">
        <v>1306</v>
      </c>
      <c r="L117" s="35" t="s">
        <v>3564</v>
      </c>
      <c r="M117" s="256">
        <v>44</v>
      </c>
      <c r="N117" s="437">
        <v>1342</v>
      </c>
      <c r="O117" s="437" t="s">
        <v>2788</v>
      </c>
      <c r="P117" s="438">
        <v>48</v>
      </c>
      <c r="Q117" s="255">
        <v>1382</v>
      </c>
      <c r="R117" s="35" t="s">
        <v>2037</v>
      </c>
      <c r="S117" s="256">
        <v>71</v>
      </c>
      <c r="T117" s="320">
        <v>1299</v>
      </c>
      <c r="U117" s="321" t="s">
        <v>1371</v>
      </c>
      <c r="V117" s="322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7">
        <v>899</v>
      </c>
      <c r="AM117" s="172">
        <v>142401</v>
      </c>
      <c r="AN117" s="178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523">
        <v>104</v>
      </c>
      <c r="C118" s="524" t="s">
        <v>5803</v>
      </c>
      <c r="D118" s="525">
        <v>21</v>
      </c>
      <c r="E118" s="135">
        <v>120</v>
      </c>
      <c r="F118" s="499" t="s">
        <v>5056</v>
      </c>
      <c r="G118" s="136">
        <v>31</v>
      </c>
      <c r="H118" s="430">
        <v>110</v>
      </c>
      <c r="I118" s="524" t="s">
        <v>4307</v>
      </c>
      <c r="J118" s="525">
        <v>55</v>
      </c>
      <c r="K118" s="135">
        <v>132</v>
      </c>
      <c r="L118" s="499" t="s">
        <v>3551</v>
      </c>
      <c r="M118" s="136">
        <v>48</v>
      </c>
      <c r="N118" s="501">
        <v>110</v>
      </c>
      <c r="O118" s="431" t="s">
        <v>2775</v>
      </c>
      <c r="P118" s="432">
        <v>47</v>
      </c>
      <c r="Q118" s="135">
        <v>145</v>
      </c>
      <c r="R118" t="s">
        <v>2022</v>
      </c>
      <c r="S118" s="136">
        <v>70</v>
      </c>
      <c r="T118" s="314">
        <v>116</v>
      </c>
      <c r="U118" s="315" t="s">
        <v>1266</v>
      </c>
      <c r="V118" s="316">
        <v>111</v>
      </c>
      <c r="W118" s="282">
        <v>110</v>
      </c>
      <c r="X118" s="282" t="s">
        <v>530</v>
      </c>
      <c r="Y118" s="282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523">
        <v>149</v>
      </c>
      <c r="C119" s="524" t="s">
        <v>5804</v>
      </c>
      <c r="D119" s="525">
        <v>21</v>
      </c>
      <c r="E119" s="135">
        <v>196</v>
      </c>
      <c r="F119" s="499" t="s">
        <v>5057</v>
      </c>
      <c r="G119" s="136">
        <v>23</v>
      </c>
      <c r="H119" s="523">
        <v>178</v>
      </c>
      <c r="I119" s="524" t="s">
        <v>4308</v>
      </c>
      <c r="J119" s="525">
        <v>44</v>
      </c>
      <c r="K119" s="135">
        <v>188</v>
      </c>
      <c r="L119" s="499" t="s">
        <v>3552</v>
      </c>
      <c r="M119" s="136">
        <v>40</v>
      </c>
      <c r="N119" s="501">
        <v>197</v>
      </c>
      <c r="O119" s="431" t="s">
        <v>2776</v>
      </c>
      <c r="P119" s="432">
        <v>43</v>
      </c>
      <c r="Q119" s="135">
        <v>181</v>
      </c>
      <c r="R119" t="s">
        <v>2023</v>
      </c>
      <c r="S119" s="136">
        <v>59</v>
      </c>
      <c r="T119" s="314">
        <v>198</v>
      </c>
      <c r="U119" s="315" t="s">
        <v>1267</v>
      </c>
      <c r="V119" s="316">
        <v>87</v>
      </c>
      <c r="W119" s="282">
        <v>168</v>
      </c>
      <c r="X119" s="282" t="s">
        <v>531</v>
      </c>
      <c r="Y119" s="282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523">
        <v>24</v>
      </c>
      <c r="C120" s="524" t="s">
        <v>5805</v>
      </c>
      <c r="D120" s="525">
        <v>35</v>
      </c>
      <c r="E120" s="135">
        <v>23</v>
      </c>
      <c r="F120" s="499" t="s">
        <v>5058</v>
      </c>
      <c r="G120" s="136">
        <v>26</v>
      </c>
      <c r="H120" s="523">
        <v>18</v>
      </c>
      <c r="I120" s="524" t="s">
        <v>4309</v>
      </c>
      <c r="J120" s="525">
        <v>56</v>
      </c>
      <c r="K120" s="135">
        <v>14</v>
      </c>
      <c r="L120" s="499" t="s">
        <v>3553</v>
      </c>
      <c r="M120" s="136">
        <v>52</v>
      </c>
      <c r="N120" s="501">
        <v>16</v>
      </c>
      <c r="O120" s="431" t="s">
        <v>2777</v>
      </c>
      <c r="P120" s="432">
        <v>39</v>
      </c>
      <c r="Q120" s="135">
        <v>24</v>
      </c>
      <c r="R120" t="s">
        <v>2024</v>
      </c>
      <c r="S120" s="136">
        <v>90</v>
      </c>
      <c r="T120" s="314">
        <v>21</v>
      </c>
      <c r="U120" s="315" t="s">
        <v>1268</v>
      </c>
      <c r="V120" s="316">
        <v>88</v>
      </c>
      <c r="W120" s="282">
        <v>21</v>
      </c>
      <c r="X120" s="282" t="s">
        <v>532</v>
      </c>
      <c r="Y120" s="282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523">
        <v>2</v>
      </c>
      <c r="C121" s="524" t="s">
        <v>5806</v>
      </c>
      <c r="D121" s="525">
        <v>7</v>
      </c>
      <c r="E121" s="135">
        <v>8</v>
      </c>
      <c r="F121" s="499" t="s">
        <v>5059</v>
      </c>
      <c r="G121" s="136">
        <v>30</v>
      </c>
      <c r="H121" s="523">
        <v>3</v>
      </c>
      <c r="I121" s="524" t="s">
        <v>4310</v>
      </c>
      <c r="J121" s="525">
        <v>2</v>
      </c>
      <c r="K121" s="135">
        <v>1</v>
      </c>
      <c r="L121" s="499" t="s">
        <v>3111</v>
      </c>
      <c r="M121" s="136">
        <v>73</v>
      </c>
      <c r="N121" s="501">
        <v>1</v>
      </c>
      <c r="O121" s="431" t="s">
        <v>2587</v>
      </c>
      <c r="P121" s="432">
        <v>4</v>
      </c>
      <c r="Q121" s="135">
        <v>6</v>
      </c>
      <c r="R121" t="s">
        <v>2025</v>
      </c>
      <c r="S121" s="136">
        <v>240</v>
      </c>
      <c r="T121" s="314">
        <v>6</v>
      </c>
      <c r="U121" s="315" t="s">
        <v>1269</v>
      </c>
      <c r="V121" s="316">
        <v>81</v>
      </c>
      <c r="W121" s="282">
        <v>1</v>
      </c>
      <c r="X121" s="282" t="s">
        <v>368</v>
      </c>
      <c r="Y121" s="282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523">
        <v>241</v>
      </c>
      <c r="C122" s="524" t="s">
        <v>5807</v>
      </c>
      <c r="D122" s="525">
        <v>39</v>
      </c>
      <c r="E122" s="135">
        <v>239</v>
      </c>
      <c r="F122" s="499" t="s">
        <v>5060</v>
      </c>
      <c r="G122" s="136">
        <v>30</v>
      </c>
      <c r="H122" s="523">
        <v>209</v>
      </c>
      <c r="I122" s="524" t="s">
        <v>4311</v>
      </c>
      <c r="J122" s="525">
        <v>46</v>
      </c>
      <c r="K122" s="135">
        <v>224</v>
      </c>
      <c r="L122" s="499" t="s">
        <v>3554</v>
      </c>
      <c r="M122" s="136">
        <v>39</v>
      </c>
      <c r="N122" s="501">
        <v>234</v>
      </c>
      <c r="O122" s="431" t="s">
        <v>2778</v>
      </c>
      <c r="P122" s="432">
        <v>38</v>
      </c>
      <c r="Q122" s="135">
        <v>247</v>
      </c>
      <c r="R122" t="s">
        <v>2026</v>
      </c>
      <c r="S122" s="136">
        <v>67</v>
      </c>
      <c r="T122" s="314">
        <v>226</v>
      </c>
      <c r="U122" s="315" t="s">
        <v>1270</v>
      </c>
      <c r="V122" s="316">
        <v>86</v>
      </c>
      <c r="W122" s="282">
        <v>211</v>
      </c>
      <c r="X122" s="282" t="s">
        <v>533</v>
      </c>
      <c r="Y122" s="282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523">
        <v>0</v>
      </c>
      <c r="C123" s="524" t="s">
        <v>270</v>
      </c>
      <c r="D123" s="525">
        <v>0</v>
      </c>
      <c r="E123" s="135">
        <v>2</v>
      </c>
      <c r="F123" s="499" t="s">
        <v>5061</v>
      </c>
      <c r="G123" s="136">
        <v>3</v>
      </c>
      <c r="H123" s="523">
        <v>0</v>
      </c>
      <c r="I123" s="524" t="s">
        <v>270</v>
      </c>
      <c r="J123" s="525">
        <v>0</v>
      </c>
      <c r="K123" s="135">
        <v>0</v>
      </c>
      <c r="L123" s="499" t="s">
        <v>270</v>
      </c>
      <c r="M123" s="136">
        <v>0</v>
      </c>
      <c r="N123" s="501">
        <v>2</v>
      </c>
      <c r="O123" s="431" t="s">
        <v>2690</v>
      </c>
      <c r="P123" s="432">
        <v>27</v>
      </c>
      <c r="Q123" s="135">
        <v>1</v>
      </c>
      <c r="R123" t="s">
        <v>2027</v>
      </c>
      <c r="S123" s="136">
        <v>74</v>
      </c>
      <c r="T123" s="314">
        <v>4</v>
      </c>
      <c r="U123" s="315" t="s">
        <v>1271</v>
      </c>
      <c r="V123" s="316">
        <v>107</v>
      </c>
      <c r="W123" s="282">
        <v>5</v>
      </c>
      <c r="X123" s="282" t="s">
        <v>534</v>
      </c>
      <c r="Y123" s="282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523">
        <v>48</v>
      </c>
      <c r="C124" s="524" t="s">
        <v>5808</v>
      </c>
      <c r="D124" s="525">
        <v>13</v>
      </c>
      <c r="E124" s="135">
        <v>33</v>
      </c>
      <c r="F124" s="499" t="s">
        <v>5062</v>
      </c>
      <c r="G124" s="136">
        <v>42</v>
      </c>
      <c r="H124" s="523">
        <v>37</v>
      </c>
      <c r="I124" s="524" t="s">
        <v>4312</v>
      </c>
      <c r="J124" s="525">
        <v>46</v>
      </c>
      <c r="K124" s="135">
        <v>24</v>
      </c>
      <c r="L124" s="499" t="s">
        <v>3555</v>
      </c>
      <c r="M124" s="136">
        <v>72</v>
      </c>
      <c r="N124" s="501">
        <v>34</v>
      </c>
      <c r="O124" s="431" t="s">
        <v>2779</v>
      </c>
      <c r="P124" s="432">
        <v>75</v>
      </c>
      <c r="Q124" s="135">
        <v>34</v>
      </c>
      <c r="R124" t="s">
        <v>2028</v>
      </c>
      <c r="S124" s="136">
        <v>51</v>
      </c>
      <c r="T124" s="314">
        <v>42</v>
      </c>
      <c r="U124" s="315" t="s">
        <v>1272</v>
      </c>
      <c r="V124" s="316">
        <v>68</v>
      </c>
      <c r="W124" s="282">
        <v>40</v>
      </c>
      <c r="X124" s="282" t="s">
        <v>535</v>
      </c>
      <c r="Y124" s="282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523">
        <v>638</v>
      </c>
      <c r="C125" s="524" t="s">
        <v>5809</v>
      </c>
      <c r="D125" s="525">
        <v>28</v>
      </c>
      <c r="E125" s="135">
        <v>613</v>
      </c>
      <c r="F125" s="499" t="s">
        <v>5063</v>
      </c>
      <c r="G125" s="136">
        <v>30</v>
      </c>
      <c r="H125" s="523">
        <v>423</v>
      </c>
      <c r="I125" s="524" t="s">
        <v>4313</v>
      </c>
      <c r="J125" s="525">
        <v>44</v>
      </c>
      <c r="K125" s="135">
        <v>471</v>
      </c>
      <c r="L125" s="499" t="s">
        <v>3556</v>
      </c>
      <c r="M125" s="136">
        <v>48</v>
      </c>
      <c r="N125" s="501">
        <v>511</v>
      </c>
      <c r="O125" s="431" t="s">
        <v>2780</v>
      </c>
      <c r="P125" s="432">
        <v>47</v>
      </c>
      <c r="Q125" s="135">
        <v>504</v>
      </c>
      <c r="R125" t="s">
        <v>2029</v>
      </c>
      <c r="S125" s="136">
        <v>77</v>
      </c>
      <c r="T125" s="314">
        <v>465</v>
      </c>
      <c r="U125" s="315" t="s">
        <v>1273</v>
      </c>
      <c r="V125" s="316">
        <v>92</v>
      </c>
      <c r="W125" s="282">
        <v>436</v>
      </c>
      <c r="X125" s="282" t="s">
        <v>536</v>
      </c>
      <c r="Y125" s="282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523">
        <v>19</v>
      </c>
      <c r="C126" s="524" t="s">
        <v>5810</v>
      </c>
      <c r="D126" s="525">
        <v>41</v>
      </c>
      <c r="E126" s="135">
        <v>15</v>
      </c>
      <c r="F126" s="499" t="s">
        <v>5064</v>
      </c>
      <c r="G126" s="136">
        <v>19</v>
      </c>
      <c r="H126" s="523">
        <v>17</v>
      </c>
      <c r="I126" s="524" t="s">
        <v>4314</v>
      </c>
      <c r="J126" s="525">
        <v>51</v>
      </c>
      <c r="K126" s="135">
        <v>20</v>
      </c>
      <c r="L126" s="499" t="s">
        <v>3557</v>
      </c>
      <c r="M126" s="136">
        <v>39</v>
      </c>
      <c r="N126" s="501">
        <v>13</v>
      </c>
      <c r="O126" s="431" t="s">
        <v>2781</v>
      </c>
      <c r="P126" s="432">
        <v>92</v>
      </c>
      <c r="Q126" s="135">
        <v>9</v>
      </c>
      <c r="R126" t="s">
        <v>2030</v>
      </c>
      <c r="S126" s="136">
        <v>108</v>
      </c>
      <c r="T126" s="314">
        <v>5</v>
      </c>
      <c r="U126" s="315" t="s">
        <v>1274</v>
      </c>
      <c r="V126" s="316">
        <v>115</v>
      </c>
      <c r="W126" s="282">
        <v>17</v>
      </c>
      <c r="X126" s="282" t="s">
        <v>537</v>
      </c>
      <c r="Y126" s="282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523">
        <v>19</v>
      </c>
      <c r="C127" s="524" t="s">
        <v>5811</v>
      </c>
      <c r="D127" s="525">
        <v>35</v>
      </c>
      <c r="E127" s="135">
        <v>17</v>
      </c>
      <c r="F127" s="499" t="s">
        <v>5065</v>
      </c>
      <c r="G127" s="136">
        <v>19</v>
      </c>
      <c r="H127" s="523">
        <v>20</v>
      </c>
      <c r="I127" s="524" t="s">
        <v>4315</v>
      </c>
      <c r="J127" s="525">
        <v>56</v>
      </c>
      <c r="K127" s="135">
        <v>27</v>
      </c>
      <c r="L127" s="499" t="s">
        <v>3558</v>
      </c>
      <c r="M127" s="136">
        <v>59</v>
      </c>
      <c r="N127" s="501">
        <v>27</v>
      </c>
      <c r="O127" s="431" t="s">
        <v>2782</v>
      </c>
      <c r="P127" s="432">
        <v>55</v>
      </c>
      <c r="Q127" s="135">
        <v>22</v>
      </c>
      <c r="R127" t="s">
        <v>2031</v>
      </c>
      <c r="S127" s="136">
        <v>65</v>
      </c>
      <c r="T127" s="314">
        <v>26</v>
      </c>
      <c r="U127" s="315" t="s">
        <v>1275</v>
      </c>
      <c r="V127" s="316">
        <v>86</v>
      </c>
      <c r="W127" s="282">
        <v>16</v>
      </c>
      <c r="X127" s="282" t="s">
        <v>538</v>
      </c>
      <c r="Y127" s="282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523">
        <v>34</v>
      </c>
      <c r="C128" s="524" t="s">
        <v>5812</v>
      </c>
      <c r="D128" s="525">
        <v>27</v>
      </c>
      <c r="E128" s="135">
        <v>51</v>
      </c>
      <c r="F128" s="499" t="s">
        <v>5066</v>
      </c>
      <c r="G128" s="136">
        <v>17</v>
      </c>
      <c r="H128" s="523">
        <v>43</v>
      </c>
      <c r="I128" s="524" t="s">
        <v>4316</v>
      </c>
      <c r="J128" s="525">
        <v>54</v>
      </c>
      <c r="K128" s="135">
        <v>57</v>
      </c>
      <c r="L128" s="499" t="s">
        <v>3559</v>
      </c>
      <c r="M128" s="136">
        <v>37</v>
      </c>
      <c r="N128" s="501">
        <v>55</v>
      </c>
      <c r="O128" s="431" t="s">
        <v>2783</v>
      </c>
      <c r="P128" s="432">
        <v>48</v>
      </c>
      <c r="Q128" s="135">
        <v>49</v>
      </c>
      <c r="R128" t="s">
        <v>2032</v>
      </c>
      <c r="S128" s="136">
        <v>57</v>
      </c>
      <c r="T128" s="314">
        <v>49</v>
      </c>
      <c r="U128" s="315" t="s">
        <v>1276</v>
      </c>
      <c r="V128" s="316">
        <v>84</v>
      </c>
      <c r="W128" s="282">
        <v>39</v>
      </c>
      <c r="X128" s="282" t="s">
        <v>539</v>
      </c>
      <c r="Y128" s="282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523">
        <v>32</v>
      </c>
      <c r="C129" s="524" t="s">
        <v>5813</v>
      </c>
      <c r="D129" s="525">
        <v>41</v>
      </c>
      <c r="E129" s="135">
        <v>26</v>
      </c>
      <c r="F129" s="499" t="s">
        <v>5067</v>
      </c>
      <c r="G129" s="136">
        <v>39</v>
      </c>
      <c r="H129" s="523">
        <v>23</v>
      </c>
      <c r="I129" s="524" t="s">
        <v>4317</v>
      </c>
      <c r="J129" s="525">
        <v>46</v>
      </c>
      <c r="K129" s="135">
        <v>23</v>
      </c>
      <c r="L129" s="499" t="s">
        <v>3560</v>
      </c>
      <c r="M129" s="136">
        <v>56</v>
      </c>
      <c r="N129" s="501">
        <v>24</v>
      </c>
      <c r="O129" s="431" t="s">
        <v>2784</v>
      </c>
      <c r="P129" s="432">
        <v>33</v>
      </c>
      <c r="Q129" s="135">
        <v>19</v>
      </c>
      <c r="R129" t="s">
        <v>2033</v>
      </c>
      <c r="S129" s="136">
        <v>121</v>
      </c>
      <c r="T129" s="314">
        <v>24</v>
      </c>
      <c r="U129" s="315" t="s">
        <v>1277</v>
      </c>
      <c r="V129" s="316">
        <v>112</v>
      </c>
      <c r="W129" s="282">
        <v>32</v>
      </c>
      <c r="X129" s="282" t="s">
        <v>540</v>
      </c>
      <c r="Y129" s="282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523">
        <v>73</v>
      </c>
      <c r="C130" s="524" t="s">
        <v>5814</v>
      </c>
      <c r="D130" s="525">
        <v>29</v>
      </c>
      <c r="E130" s="135">
        <v>101</v>
      </c>
      <c r="F130" s="499" t="s">
        <v>5068</v>
      </c>
      <c r="G130" s="136">
        <v>35</v>
      </c>
      <c r="H130" s="523">
        <v>101</v>
      </c>
      <c r="I130" s="524" t="s">
        <v>4318</v>
      </c>
      <c r="J130" s="525">
        <v>46</v>
      </c>
      <c r="K130" s="135">
        <v>89</v>
      </c>
      <c r="L130" s="499" t="s">
        <v>3561</v>
      </c>
      <c r="M130" s="136">
        <v>37</v>
      </c>
      <c r="N130" s="501">
        <v>88</v>
      </c>
      <c r="O130" s="431" t="s">
        <v>2785</v>
      </c>
      <c r="P130" s="432">
        <v>66</v>
      </c>
      <c r="Q130" s="135">
        <v>104</v>
      </c>
      <c r="R130" t="s">
        <v>2034</v>
      </c>
      <c r="S130" s="136">
        <v>67</v>
      </c>
      <c r="T130" s="314">
        <v>90</v>
      </c>
      <c r="U130" s="315" t="s">
        <v>1278</v>
      </c>
      <c r="V130" s="316">
        <v>80</v>
      </c>
      <c r="W130" s="282">
        <v>92</v>
      </c>
      <c r="X130" s="282" t="s">
        <v>541</v>
      </c>
      <c r="Y130" s="282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5">
        <v>84</v>
      </c>
      <c r="AY130" s="163">
        <v>257134</v>
      </c>
      <c r="AZ130" s="166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523">
        <v>14</v>
      </c>
      <c r="C131" s="524" t="s">
        <v>5815</v>
      </c>
      <c r="D131" s="525">
        <v>47</v>
      </c>
      <c r="E131" s="135">
        <v>19</v>
      </c>
      <c r="F131" s="499" t="s">
        <v>5069</v>
      </c>
      <c r="G131" s="136">
        <v>23</v>
      </c>
      <c r="H131" s="523">
        <v>15</v>
      </c>
      <c r="I131" s="524" t="s">
        <v>4319</v>
      </c>
      <c r="J131" s="525">
        <v>54</v>
      </c>
      <c r="K131" s="135">
        <v>25</v>
      </c>
      <c r="L131" s="499" t="s">
        <v>3562</v>
      </c>
      <c r="M131" s="136">
        <v>33</v>
      </c>
      <c r="N131" s="501">
        <v>19</v>
      </c>
      <c r="O131" s="431" t="s">
        <v>2786</v>
      </c>
      <c r="P131" s="432">
        <v>70</v>
      </c>
      <c r="Q131" s="135">
        <v>25</v>
      </c>
      <c r="R131" t="s">
        <v>2035</v>
      </c>
      <c r="S131" s="136">
        <v>49</v>
      </c>
      <c r="T131" s="314">
        <v>16</v>
      </c>
      <c r="U131" s="315" t="s">
        <v>1279</v>
      </c>
      <c r="V131" s="316">
        <v>66</v>
      </c>
      <c r="W131" s="282">
        <v>26</v>
      </c>
      <c r="X131" s="282" t="s">
        <v>542</v>
      </c>
      <c r="Y131" s="282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5">
        <v>14</v>
      </c>
      <c r="AY131" s="163">
        <v>356205</v>
      </c>
      <c r="AZ131" s="166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533">
        <v>10</v>
      </c>
      <c r="C132" s="527" t="s">
        <v>5816</v>
      </c>
      <c r="D132" s="528">
        <v>26</v>
      </c>
      <c r="E132" s="135">
        <v>9</v>
      </c>
      <c r="F132" s="499" t="s">
        <v>5070</v>
      </c>
      <c r="G132" s="136">
        <v>9</v>
      </c>
      <c r="H132" s="523">
        <v>14</v>
      </c>
      <c r="I132" s="524" t="s">
        <v>4320</v>
      </c>
      <c r="J132" s="525">
        <v>88</v>
      </c>
      <c r="K132" s="135">
        <v>11</v>
      </c>
      <c r="L132" s="499" t="s">
        <v>3563</v>
      </c>
      <c r="M132" s="136">
        <v>55</v>
      </c>
      <c r="N132" s="434">
        <v>11</v>
      </c>
      <c r="O132" s="434" t="s">
        <v>2787</v>
      </c>
      <c r="P132" s="435">
        <v>65</v>
      </c>
      <c r="Q132" s="135">
        <v>12</v>
      </c>
      <c r="R132" t="s">
        <v>2036</v>
      </c>
      <c r="S132" s="136">
        <v>87</v>
      </c>
      <c r="T132" s="317">
        <v>11</v>
      </c>
      <c r="U132" s="318" t="s">
        <v>1280</v>
      </c>
      <c r="V132" s="319">
        <v>100</v>
      </c>
      <c r="W132" s="282">
        <v>11</v>
      </c>
      <c r="X132" s="282" t="s">
        <v>543</v>
      </c>
      <c r="Y132" s="282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90">
        <v>6</v>
      </c>
      <c r="AY132" s="189">
        <v>266483</v>
      </c>
      <c r="AZ132" s="191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601"/>
      <c r="C133" s="542"/>
      <c r="D133" s="543"/>
      <c r="E133" s="452"/>
      <c r="F133" s="459"/>
      <c r="G133" s="453"/>
      <c r="H133" s="535"/>
      <c r="I133" s="535"/>
      <c r="J133" s="536"/>
      <c r="K133" s="459"/>
      <c r="L133" s="459"/>
      <c r="M133" s="453"/>
      <c r="N133" s="444"/>
      <c r="O133" s="444"/>
      <c r="P133" s="445"/>
      <c r="Q133" s="452"/>
      <c r="R133" s="459"/>
      <c r="S133" s="453"/>
      <c r="T133" s="332"/>
      <c r="U133" s="333"/>
      <c r="V133" s="334"/>
      <c r="W133" s="159"/>
      <c r="X133" s="159"/>
      <c r="Y133" s="160"/>
      <c r="Z133" s="165"/>
      <c r="AA133" s="163"/>
      <c r="AB133" s="166"/>
      <c r="AC133" s="157"/>
      <c r="AD133" s="16"/>
      <c r="AE133" s="158"/>
      <c r="AF133" s="165"/>
      <c r="AG133" s="163"/>
      <c r="AH133" s="166"/>
      <c r="AI133" s="157"/>
      <c r="AJ133" s="16"/>
      <c r="AK133" s="158"/>
      <c r="AL133" s="165"/>
      <c r="AM133" s="163"/>
      <c r="AN133" s="166"/>
      <c r="AO133" s="157"/>
      <c r="AP133" s="16"/>
      <c r="AQ133" s="158"/>
      <c r="AR133" s="181"/>
      <c r="AS133" s="182"/>
      <c r="AT133" s="183"/>
      <c r="AU133" s="157"/>
      <c r="AV133" s="16"/>
      <c r="AW133" s="158"/>
      <c r="AX133" s="145"/>
      <c r="AY133" s="146"/>
      <c r="AZ133" s="147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382"/>
      <c r="C134" s="532"/>
      <c r="D134" s="384"/>
      <c r="E134" s="135"/>
      <c r="F134" s="499"/>
      <c r="G134" s="136"/>
      <c r="H134" s="532"/>
      <c r="I134" s="532"/>
      <c r="J134" s="384"/>
      <c r="K134" s="499"/>
      <c r="L134" s="499"/>
      <c r="M134" s="136"/>
      <c r="N134" s="502"/>
      <c r="O134" s="406"/>
      <c r="P134" s="407"/>
      <c r="Q134" s="135"/>
      <c r="S134" s="136"/>
      <c r="T134" s="332"/>
      <c r="U134" s="333"/>
      <c r="V134" s="334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8"/>
      <c r="AY134" s="149"/>
      <c r="AZ134" s="150"/>
      <c r="BA134" s="129"/>
      <c r="BB134" s="17"/>
      <c r="BC134" s="130"/>
      <c r="BD134" s="148"/>
      <c r="BE134" s="149"/>
      <c r="BF134" s="150"/>
      <c r="BG134" s="129"/>
      <c r="BH134" s="17"/>
      <c r="BI134" s="130"/>
      <c r="BJ134" s="148"/>
      <c r="BK134" s="149"/>
      <c r="BL134" s="150"/>
      <c r="BM134" s="63"/>
      <c r="BO134" s="64"/>
    </row>
    <row r="135" spans="1:67" x14ac:dyDescent="0.2">
      <c r="A135" s="19">
        <f ca="1">TODAY()</f>
        <v>44755</v>
      </c>
      <c r="B135" s="477">
        <v>2022</v>
      </c>
      <c r="C135" s="500"/>
      <c r="D135" s="348"/>
      <c r="E135" s="457">
        <v>2021</v>
      </c>
      <c r="F135" s="503"/>
      <c r="G135" s="458"/>
      <c r="H135" s="500">
        <v>2020</v>
      </c>
      <c r="I135" s="500"/>
      <c r="J135" s="348"/>
      <c r="K135" s="503">
        <v>2019</v>
      </c>
      <c r="L135" s="503"/>
      <c r="M135" s="458"/>
      <c r="N135" s="500">
        <v>2018</v>
      </c>
      <c r="O135" s="347"/>
      <c r="P135" s="348"/>
      <c r="Q135" s="457">
        <v>2017</v>
      </c>
      <c r="R135" s="4"/>
      <c r="S135" s="458"/>
      <c r="T135" s="335"/>
      <c r="U135" s="336"/>
      <c r="V135" s="337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30" t="s">
        <v>262</v>
      </c>
      <c r="C136" s="231" t="s">
        <v>263</v>
      </c>
      <c r="D136" s="232" t="s">
        <v>264</v>
      </c>
      <c r="E136" s="257" t="s">
        <v>262</v>
      </c>
      <c r="F136" s="258" t="s">
        <v>263</v>
      </c>
      <c r="G136" s="259" t="s">
        <v>264</v>
      </c>
      <c r="H136" s="500" t="s">
        <v>262</v>
      </c>
      <c r="I136" s="500" t="s">
        <v>263</v>
      </c>
      <c r="J136" s="348" t="s">
        <v>264</v>
      </c>
      <c r="K136" s="503" t="s">
        <v>262</v>
      </c>
      <c r="L136" s="503" t="s">
        <v>263</v>
      </c>
      <c r="M136" s="458" t="s">
        <v>264</v>
      </c>
      <c r="N136" s="500" t="s">
        <v>262</v>
      </c>
      <c r="O136" s="347" t="s">
        <v>263</v>
      </c>
      <c r="P136" s="348" t="s">
        <v>264</v>
      </c>
      <c r="Q136" s="457" t="s">
        <v>262</v>
      </c>
      <c r="R136" s="4" t="s">
        <v>263</v>
      </c>
      <c r="S136" s="458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92" t="s">
        <v>262</v>
      </c>
      <c r="BK136" s="193" t="s">
        <v>263</v>
      </c>
      <c r="BL136" s="194" t="s">
        <v>264</v>
      </c>
      <c r="BM136" s="65"/>
      <c r="BN136" s="15"/>
      <c r="BO136" s="66"/>
    </row>
    <row r="137" spans="1:67" x14ac:dyDescent="0.2">
      <c r="A137" s="34" t="s">
        <v>129</v>
      </c>
      <c r="B137" s="607">
        <v>625</v>
      </c>
      <c r="C137" s="546" t="s">
        <v>5839</v>
      </c>
      <c r="D137" s="547">
        <v>21</v>
      </c>
      <c r="E137" s="255">
        <v>693</v>
      </c>
      <c r="F137" s="35" t="s">
        <v>5094</v>
      </c>
      <c r="G137" s="256">
        <v>30</v>
      </c>
      <c r="H137" s="436">
        <v>625</v>
      </c>
      <c r="I137" s="546" t="s">
        <v>4345</v>
      </c>
      <c r="J137" s="547">
        <v>55</v>
      </c>
      <c r="K137" s="35">
        <v>640</v>
      </c>
      <c r="L137" s="35" t="s">
        <v>3587</v>
      </c>
      <c r="M137" s="256">
        <v>55</v>
      </c>
      <c r="N137" s="437">
        <v>664</v>
      </c>
      <c r="O137" s="437" t="s">
        <v>2811</v>
      </c>
      <c r="P137" s="438">
        <v>59</v>
      </c>
      <c r="Q137" s="255">
        <v>625</v>
      </c>
      <c r="R137" s="35" t="s">
        <v>2061</v>
      </c>
      <c r="S137" s="256">
        <v>76</v>
      </c>
      <c r="T137" s="320">
        <v>672</v>
      </c>
      <c r="U137" s="321" t="s">
        <v>1370</v>
      </c>
      <c r="V137" s="322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51"/>
      <c r="BK137" s="152"/>
      <c r="BL137" s="153"/>
      <c r="BM137" s="137"/>
      <c r="BN137" s="41"/>
      <c r="BO137" s="138"/>
    </row>
    <row r="138" spans="1:67" x14ac:dyDescent="0.2">
      <c r="A138" t="s">
        <v>166</v>
      </c>
      <c r="B138" s="523">
        <v>2</v>
      </c>
      <c r="C138" s="524" t="s">
        <v>5818</v>
      </c>
      <c r="D138" s="525">
        <v>4</v>
      </c>
      <c r="E138" s="135">
        <v>5</v>
      </c>
      <c r="F138" s="499" t="s">
        <v>5072</v>
      </c>
      <c r="G138" s="136">
        <v>17</v>
      </c>
      <c r="H138" s="430">
        <v>3</v>
      </c>
      <c r="I138" s="524" t="s">
        <v>4322</v>
      </c>
      <c r="J138" s="525">
        <v>55</v>
      </c>
      <c r="K138" s="135">
        <v>2</v>
      </c>
      <c r="L138" s="499" t="s">
        <v>3565</v>
      </c>
      <c r="M138" s="136">
        <v>117</v>
      </c>
      <c r="N138" s="478">
        <v>3</v>
      </c>
      <c r="O138" s="478" t="s">
        <v>2789</v>
      </c>
      <c r="P138" s="478">
        <v>156</v>
      </c>
      <c r="Q138" s="135">
        <v>3</v>
      </c>
      <c r="R138" t="s">
        <v>2038</v>
      </c>
      <c r="S138" s="136">
        <v>54</v>
      </c>
      <c r="T138" s="314">
        <v>6</v>
      </c>
      <c r="U138" s="315" t="s">
        <v>1281</v>
      </c>
      <c r="V138" s="316">
        <v>104</v>
      </c>
      <c r="W138" s="282">
        <v>2</v>
      </c>
      <c r="X138" s="282" t="s">
        <v>544</v>
      </c>
      <c r="Y138" s="282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523">
        <v>3</v>
      </c>
      <c r="C139" s="524" t="s">
        <v>5819</v>
      </c>
      <c r="D139" s="525">
        <v>37</v>
      </c>
      <c r="E139" s="135">
        <v>2</v>
      </c>
      <c r="F139" s="499" t="s">
        <v>5073</v>
      </c>
      <c r="G139" s="136">
        <v>19</v>
      </c>
      <c r="H139" s="523">
        <v>2</v>
      </c>
      <c r="I139" s="524" t="s">
        <v>4130</v>
      </c>
      <c r="J139" s="525">
        <v>41</v>
      </c>
      <c r="K139" s="135">
        <v>4</v>
      </c>
      <c r="L139" s="499" t="s">
        <v>3566</v>
      </c>
      <c r="M139" s="136">
        <v>122</v>
      </c>
      <c r="N139" s="478">
        <v>5</v>
      </c>
      <c r="O139" s="478" t="s">
        <v>2790</v>
      </c>
      <c r="P139" s="478">
        <v>133</v>
      </c>
      <c r="Q139" s="135">
        <v>9</v>
      </c>
      <c r="R139" t="s">
        <v>2039</v>
      </c>
      <c r="S139" s="136">
        <v>46</v>
      </c>
      <c r="T139" s="314">
        <v>6</v>
      </c>
      <c r="U139" s="315" t="s">
        <v>1282</v>
      </c>
      <c r="V139" s="316">
        <v>203</v>
      </c>
      <c r="W139" s="282">
        <v>6</v>
      </c>
      <c r="X139" s="282" t="s">
        <v>545</v>
      </c>
      <c r="Y139" s="282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523">
        <v>12</v>
      </c>
      <c r="C140" s="524" t="s">
        <v>5820</v>
      </c>
      <c r="D140" s="525">
        <v>12</v>
      </c>
      <c r="E140" s="135">
        <v>14</v>
      </c>
      <c r="F140" s="499" t="s">
        <v>5074</v>
      </c>
      <c r="G140" s="136">
        <v>36</v>
      </c>
      <c r="H140" s="523">
        <v>15</v>
      </c>
      <c r="I140" s="524" t="s">
        <v>4323</v>
      </c>
      <c r="J140" s="525">
        <v>46</v>
      </c>
      <c r="K140" s="135">
        <v>17</v>
      </c>
      <c r="L140" s="499" t="s">
        <v>3567</v>
      </c>
      <c r="M140" s="136">
        <v>41</v>
      </c>
      <c r="N140" s="478">
        <v>12</v>
      </c>
      <c r="O140" s="478" t="s">
        <v>2791</v>
      </c>
      <c r="P140" s="478">
        <v>81</v>
      </c>
      <c r="Q140" s="135">
        <v>6</v>
      </c>
      <c r="R140" t="s">
        <v>2040</v>
      </c>
      <c r="S140" s="136">
        <v>81</v>
      </c>
      <c r="T140" s="314">
        <v>11</v>
      </c>
      <c r="U140" s="315" t="s">
        <v>1283</v>
      </c>
      <c r="V140" s="316">
        <v>118</v>
      </c>
      <c r="W140" s="282">
        <v>15</v>
      </c>
      <c r="X140" s="282" t="s">
        <v>546</v>
      </c>
      <c r="Y140" s="282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523">
        <v>9</v>
      </c>
      <c r="C141" s="524" t="s">
        <v>5821</v>
      </c>
      <c r="D141" s="525">
        <v>46</v>
      </c>
      <c r="E141" s="135">
        <v>6</v>
      </c>
      <c r="F141" s="499" t="s">
        <v>5075</v>
      </c>
      <c r="G141" s="136">
        <v>9</v>
      </c>
      <c r="H141" s="523">
        <v>12</v>
      </c>
      <c r="I141" s="524" t="s">
        <v>4324</v>
      </c>
      <c r="J141" s="525">
        <v>100</v>
      </c>
      <c r="K141" s="135">
        <v>11</v>
      </c>
      <c r="L141" s="499" t="s">
        <v>3568</v>
      </c>
      <c r="M141" s="136">
        <v>76</v>
      </c>
      <c r="N141" s="478">
        <v>10</v>
      </c>
      <c r="O141" s="478" t="s">
        <v>2792</v>
      </c>
      <c r="P141" s="478">
        <v>88</v>
      </c>
      <c r="Q141" s="135">
        <v>11</v>
      </c>
      <c r="R141" t="s">
        <v>2041</v>
      </c>
      <c r="S141" s="136">
        <v>152</v>
      </c>
      <c r="T141" s="314">
        <v>14</v>
      </c>
      <c r="U141" s="315" t="s">
        <v>1284</v>
      </c>
      <c r="V141" s="316">
        <v>103</v>
      </c>
      <c r="W141" s="282">
        <v>13</v>
      </c>
      <c r="X141" s="282" t="s">
        <v>547</v>
      </c>
      <c r="Y141" s="282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523">
        <v>3</v>
      </c>
      <c r="C142" s="524" t="s">
        <v>5632</v>
      </c>
      <c r="D142" s="525">
        <v>19</v>
      </c>
      <c r="E142" s="135">
        <v>4</v>
      </c>
      <c r="F142" s="499" t="s">
        <v>5076</v>
      </c>
      <c r="G142" s="136">
        <v>44</v>
      </c>
      <c r="H142" s="523">
        <v>1</v>
      </c>
      <c r="I142" s="524" t="s">
        <v>1039</v>
      </c>
      <c r="J142" s="525">
        <v>217</v>
      </c>
      <c r="K142" s="135">
        <v>2</v>
      </c>
      <c r="L142" s="499" t="s">
        <v>3569</v>
      </c>
      <c r="M142" s="136">
        <v>106</v>
      </c>
      <c r="N142" s="478">
        <v>5</v>
      </c>
      <c r="O142" s="478" t="s">
        <v>2793</v>
      </c>
      <c r="P142" s="478">
        <v>105</v>
      </c>
      <c r="Q142" s="135">
        <v>6</v>
      </c>
      <c r="R142" t="s">
        <v>2042</v>
      </c>
      <c r="S142" s="136">
        <v>113</v>
      </c>
      <c r="T142" s="314">
        <v>4</v>
      </c>
      <c r="U142" s="315" t="s">
        <v>1285</v>
      </c>
      <c r="V142" s="316">
        <v>100</v>
      </c>
      <c r="W142" s="282">
        <v>4</v>
      </c>
      <c r="X142" s="282" t="s">
        <v>548</v>
      </c>
      <c r="Y142" s="282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523">
        <v>4</v>
      </c>
      <c r="C143" s="524" t="s">
        <v>5822</v>
      </c>
      <c r="D143" s="525">
        <v>4</v>
      </c>
      <c r="E143" s="135">
        <v>5</v>
      </c>
      <c r="F143" s="499" t="s">
        <v>5077</v>
      </c>
      <c r="G143" s="136">
        <v>44</v>
      </c>
      <c r="H143" s="523">
        <v>4</v>
      </c>
      <c r="I143" s="524" t="s">
        <v>4325</v>
      </c>
      <c r="J143" s="525">
        <v>153</v>
      </c>
      <c r="K143" s="135">
        <v>5</v>
      </c>
      <c r="L143" s="499" t="s">
        <v>3570</v>
      </c>
      <c r="M143" s="136">
        <v>78</v>
      </c>
      <c r="N143" s="478">
        <v>3</v>
      </c>
      <c r="O143" s="478" t="s">
        <v>2689</v>
      </c>
      <c r="P143" s="478">
        <v>68</v>
      </c>
      <c r="Q143" s="135">
        <v>3</v>
      </c>
      <c r="R143" t="s">
        <v>2043</v>
      </c>
      <c r="S143" s="136">
        <v>34</v>
      </c>
      <c r="T143" s="314">
        <v>3</v>
      </c>
      <c r="U143" s="315" t="s">
        <v>1286</v>
      </c>
      <c r="V143" s="316">
        <v>86</v>
      </c>
      <c r="W143" s="282">
        <v>2</v>
      </c>
      <c r="X143" s="282" t="s">
        <v>549</v>
      </c>
      <c r="Y143" s="282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523">
        <v>6</v>
      </c>
      <c r="C144" s="524" t="s">
        <v>5823</v>
      </c>
      <c r="D144" s="525">
        <v>27</v>
      </c>
      <c r="E144" s="135">
        <v>3</v>
      </c>
      <c r="F144" s="499" t="s">
        <v>5078</v>
      </c>
      <c r="G144" s="136">
        <v>52</v>
      </c>
      <c r="H144" s="523">
        <v>5</v>
      </c>
      <c r="I144" s="524" t="s">
        <v>4326</v>
      </c>
      <c r="J144" s="525">
        <v>99</v>
      </c>
      <c r="K144" s="135">
        <v>4</v>
      </c>
      <c r="L144" s="499" t="s">
        <v>3571</v>
      </c>
      <c r="M144" s="136">
        <v>18</v>
      </c>
      <c r="N144" s="478">
        <v>6</v>
      </c>
      <c r="O144" s="478" t="s">
        <v>2794</v>
      </c>
      <c r="P144" s="478">
        <v>37</v>
      </c>
      <c r="Q144" s="135">
        <v>4</v>
      </c>
      <c r="R144" t="s">
        <v>2044</v>
      </c>
      <c r="S144" s="136">
        <v>105</v>
      </c>
      <c r="T144" s="314">
        <v>1</v>
      </c>
      <c r="U144" s="315" t="s">
        <v>1106</v>
      </c>
      <c r="V144" s="316">
        <v>31</v>
      </c>
      <c r="W144" s="282">
        <v>2</v>
      </c>
      <c r="X144" s="282" t="s">
        <v>550</v>
      </c>
      <c r="Y144" s="282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523">
        <v>7</v>
      </c>
      <c r="C145" s="524" t="s">
        <v>5824</v>
      </c>
      <c r="D145" s="525">
        <v>17</v>
      </c>
      <c r="E145" s="135">
        <v>9</v>
      </c>
      <c r="F145" s="499" t="s">
        <v>5079</v>
      </c>
      <c r="G145" s="136">
        <v>23</v>
      </c>
      <c r="H145" s="523">
        <v>10</v>
      </c>
      <c r="I145" s="524" t="s">
        <v>4327</v>
      </c>
      <c r="J145" s="525">
        <v>21</v>
      </c>
      <c r="K145" s="135">
        <v>6</v>
      </c>
      <c r="L145" s="499" t="s">
        <v>3572</v>
      </c>
      <c r="M145" s="136">
        <v>217</v>
      </c>
      <c r="N145" s="478">
        <v>13</v>
      </c>
      <c r="O145" s="478" t="s">
        <v>2795</v>
      </c>
      <c r="P145" s="478">
        <v>90</v>
      </c>
      <c r="Q145" s="135">
        <v>10</v>
      </c>
      <c r="R145" t="s">
        <v>1745</v>
      </c>
      <c r="S145" s="136">
        <v>153</v>
      </c>
      <c r="T145" s="314">
        <v>9</v>
      </c>
      <c r="U145" s="315" t="s">
        <v>1287</v>
      </c>
      <c r="V145" s="316">
        <v>151</v>
      </c>
      <c r="W145" s="282">
        <v>7</v>
      </c>
      <c r="X145" s="282" t="s">
        <v>551</v>
      </c>
      <c r="Y145" s="282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523">
        <v>22</v>
      </c>
      <c r="C146" s="524" t="s">
        <v>5825</v>
      </c>
      <c r="D146" s="525">
        <v>28</v>
      </c>
      <c r="E146" s="135">
        <v>22</v>
      </c>
      <c r="F146" s="499" t="s">
        <v>5080</v>
      </c>
      <c r="G146" s="136">
        <v>22</v>
      </c>
      <c r="H146" s="523">
        <v>19</v>
      </c>
      <c r="I146" s="524" t="s">
        <v>4328</v>
      </c>
      <c r="J146" s="525">
        <v>24</v>
      </c>
      <c r="K146" s="135">
        <v>16</v>
      </c>
      <c r="L146" s="499" t="s">
        <v>3573</v>
      </c>
      <c r="M146" s="136">
        <v>37</v>
      </c>
      <c r="N146" s="478">
        <v>19</v>
      </c>
      <c r="O146" s="478" t="s">
        <v>2796</v>
      </c>
      <c r="P146" s="478">
        <v>60</v>
      </c>
      <c r="Q146" s="135">
        <v>20</v>
      </c>
      <c r="R146" t="s">
        <v>2045</v>
      </c>
      <c r="S146" s="136">
        <v>42</v>
      </c>
      <c r="T146" s="314">
        <v>19</v>
      </c>
      <c r="U146" s="315" t="s">
        <v>1288</v>
      </c>
      <c r="V146" s="316">
        <v>77</v>
      </c>
      <c r="W146" s="282">
        <v>18</v>
      </c>
      <c r="X146" s="282" t="s">
        <v>552</v>
      </c>
      <c r="Y146" s="282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523">
        <v>29</v>
      </c>
      <c r="C147" s="524" t="s">
        <v>5826</v>
      </c>
      <c r="D147" s="525">
        <v>33</v>
      </c>
      <c r="E147" s="135">
        <v>16</v>
      </c>
      <c r="F147" s="499" t="s">
        <v>5081</v>
      </c>
      <c r="G147" s="136">
        <v>44</v>
      </c>
      <c r="H147" s="523">
        <v>21</v>
      </c>
      <c r="I147" s="524" t="s">
        <v>4329</v>
      </c>
      <c r="J147" s="525">
        <v>36</v>
      </c>
      <c r="K147" s="135">
        <v>20</v>
      </c>
      <c r="L147" s="499" t="s">
        <v>1523</v>
      </c>
      <c r="M147" s="136">
        <v>35</v>
      </c>
      <c r="N147" s="478">
        <v>20</v>
      </c>
      <c r="O147" s="478" t="s">
        <v>2797</v>
      </c>
      <c r="P147" s="478">
        <v>86</v>
      </c>
      <c r="Q147" s="135">
        <v>18</v>
      </c>
      <c r="R147" t="s">
        <v>2046</v>
      </c>
      <c r="S147" s="136">
        <v>46</v>
      </c>
      <c r="T147" s="314">
        <v>24</v>
      </c>
      <c r="U147" s="315" t="s">
        <v>1289</v>
      </c>
      <c r="V147" s="316">
        <v>73</v>
      </c>
      <c r="W147" s="282">
        <v>19</v>
      </c>
      <c r="X147" s="282" t="s">
        <v>553</v>
      </c>
      <c r="Y147" s="282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523">
        <v>8</v>
      </c>
      <c r="C148" s="524" t="s">
        <v>5827</v>
      </c>
      <c r="D148" s="525">
        <v>10</v>
      </c>
      <c r="E148" s="135">
        <v>9</v>
      </c>
      <c r="F148" s="499" t="s">
        <v>5082</v>
      </c>
      <c r="G148" s="136">
        <v>27</v>
      </c>
      <c r="H148" s="523">
        <v>9</v>
      </c>
      <c r="I148" s="524" t="s">
        <v>4330</v>
      </c>
      <c r="J148" s="525">
        <v>47</v>
      </c>
      <c r="K148" s="135">
        <v>9</v>
      </c>
      <c r="L148" s="499" t="s">
        <v>3574</v>
      </c>
      <c r="M148" s="136">
        <v>31</v>
      </c>
      <c r="N148" s="478">
        <v>9</v>
      </c>
      <c r="O148" s="478" t="s">
        <v>2798</v>
      </c>
      <c r="P148" s="478">
        <v>47</v>
      </c>
      <c r="Q148" s="135">
        <v>11</v>
      </c>
      <c r="R148" t="s">
        <v>2047</v>
      </c>
      <c r="S148" s="136">
        <v>59</v>
      </c>
      <c r="T148" s="314">
        <v>13</v>
      </c>
      <c r="U148" s="315" t="s">
        <v>1290</v>
      </c>
      <c r="V148" s="316">
        <v>61</v>
      </c>
      <c r="W148" s="282">
        <v>9</v>
      </c>
      <c r="X148" s="282" t="s">
        <v>554</v>
      </c>
      <c r="Y148" s="282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523">
        <v>4</v>
      </c>
      <c r="C149" s="524" t="s">
        <v>5828</v>
      </c>
      <c r="D149" s="525">
        <v>42</v>
      </c>
      <c r="E149" s="135">
        <v>2</v>
      </c>
      <c r="F149" s="499" t="s">
        <v>4888</v>
      </c>
      <c r="G149" s="136">
        <v>3</v>
      </c>
      <c r="H149" s="523">
        <v>4</v>
      </c>
      <c r="I149" s="524" t="s">
        <v>4331</v>
      </c>
      <c r="J149" s="525">
        <v>97</v>
      </c>
      <c r="K149" s="135">
        <v>4</v>
      </c>
      <c r="L149" s="499" t="s">
        <v>3575</v>
      </c>
      <c r="M149" s="136">
        <v>145</v>
      </c>
      <c r="N149" s="478">
        <v>5</v>
      </c>
      <c r="O149" s="478" t="s">
        <v>2799</v>
      </c>
      <c r="P149" s="478">
        <v>94</v>
      </c>
      <c r="Q149" s="135">
        <v>4</v>
      </c>
      <c r="R149" t="s">
        <v>2048</v>
      </c>
      <c r="S149" s="136">
        <v>103</v>
      </c>
      <c r="T149" s="314">
        <v>2</v>
      </c>
      <c r="U149" s="315" t="s">
        <v>1291</v>
      </c>
      <c r="V149" s="316">
        <v>132</v>
      </c>
      <c r="W149" s="282">
        <v>7</v>
      </c>
      <c r="X149" s="282" t="s">
        <v>555</v>
      </c>
      <c r="Y149" s="282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523">
        <v>7</v>
      </c>
      <c r="C150" s="524" t="s">
        <v>5829</v>
      </c>
      <c r="D150" s="525">
        <v>63</v>
      </c>
      <c r="E150" s="135">
        <v>3</v>
      </c>
      <c r="F150" s="499" t="s">
        <v>5083</v>
      </c>
      <c r="G150" s="136">
        <v>83</v>
      </c>
      <c r="H150" s="523">
        <v>7</v>
      </c>
      <c r="I150" s="524" t="s">
        <v>4332</v>
      </c>
      <c r="J150" s="525">
        <v>36</v>
      </c>
      <c r="K150" s="135">
        <v>7</v>
      </c>
      <c r="L150" s="499" t="s">
        <v>3576</v>
      </c>
      <c r="M150" s="136">
        <v>104</v>
      </c>
      <c r="N150" s="478">
        <v>7</v>
      </c>
      <c r="O150" s="478" t="s">
        <v>2800</v>
      </c>
      <c r="P150" s="478">
        <v>135</v>
      </c>
      <c r="Q150" s="135">
        <v>6</v>
      </c>
      <c r="R150" t="s">
        <v>2049</v>
      </c>
      <c r="S150" s="136">
        <v>185</v>
      </c>
      <c r="T150" s="314">
        <v>7</v>
      </c>
      <c r="U150" s="315" t="s">
        <v>1292</v>
      </c>
      <c r="V150" s="316">
        <v>87</v>
      </c>
      <c r="W150" s="282">
        <v>4</v>
      </c>
      <c r="X150" s="282" t="s">
        <v>556</v>
      </c>
      <c r="Y150" s="282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523">
        <v>2</v>
      </c>
      <c r="C151" s="524" t="s">
        <v>5830</v>
      </c>
      <c r="D151" s="525">
        <v>127</v>
      </c>
      <c r="E151" s="135">
        <v>1</v>
      </c>
      <c r="F151" s="499" t="s">
        <v>2535</v>
      </c>
      <c r="G151" s="136">
        <v>14</v>
      </c>
      <c r="H151" s="523">
        <v>2</v>
      </c>
      <c r="I151" s="524" t="s">
        <v>4333</v>
      </c>
      <c r="J151" s="525">
        <v>90</v>
      </c>
      <c r="K151" s="135">
        <v>1</v>
      </c>
      <c r="L151" s="499" t="s">
        <v>402</v>
      </c>
      <c r="M151" s="136">
        <v>51</v>
      </c>
      <c r="N151" s="478">
        <v>1</v>
      </c>
      <c r="O151" s="478" t="s">
        <v>2691</v>
      </c>
      <c r="P151" s="478">
        <v>189</v>
      </c>
      <c r="Q151" s="135">
        <v>0</v>
      </c>
      <c r="R151" t="s">
        <v>270</v>
      </c>
      <c r="S151" s="136">
        <v>0</v>
      </c>
      <c r="T151" s="314">
        <v>0</v>
      </c>
      <c r="U151" s="315" t="s">
        <v>270</v>
      </c>
      <c r="V151" s="316">
        <v>0</v>
      </c>
      <c r="W151" s="282">
        <v>4</v>
      </c>
      <c r="X151" s="282" t="s">
        <v>557</v>
      </c>
      <c r="Y151" s="282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523">
        <v>9</v>
      </c>
      <c r="C152" s="524" t="s">
        <v>5831</v>
      </c>
      <c r="D152" s="525">
        <v>25</v>
      </c>
      <c r="E152" s="135">
        <v>14</v>
      </c>
      <c r="F152" s="499" t="s">
        <v>5084</v>
      </c>
      <c r="G152" s="136">
        <v>12</v>
      </c>
      <c r="H152" s="523">
        <v>14</v>
      </c>
      <c r="I152" s="524" t="s">
        <v>4334</v>
      </c>
      <c r="J152" s="525">
        <v>51</v>
      </c>
      <c r="K152" s="135">
        <v>8</v>
      </c>
      <c r="L152" s="499" t="s">
        <v>3577</v>
      </c>
      <c r="M152" s="136">
        <v>65</v>
      </c>
      <c r="N152" s="478">
        <v>15</v>
      </c>
      <c r="O152" s="478" t="s">
        <v>2801</v>
      </c>
      <c r="P152" s="478">
        <v>47</v>
      </c>
      <c r="Q152" s="135">
        <v>24</v>
      </c>
      <c r="R152" t="s">
        <v>2050</v>
      </c>
      <c r="S152" s="136">
        <v>68</v>
      </c>
      <c r="T152" s="314">
        <v>20</v>
      </c>
      <c r="U152" s="315" t="s">
        <v>1293</v>
      </c>
      <c r="V152" s="316">
        <v>90</v>
      </c>
      <c r="W152" s="282">
        <v>28</v>
      </c>
      <c r="X152" s="282" t="s">
        <v>558</v>
      </c>
      <c r="Y152" s="282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523">
        <v>55</v>
      </c>
      <c r="C153" s="524" t="s">
        <v>5832</v>
      </c>
      <c r="D153" s="525">
        <v>20</v>
      </c>
      <c r="E153" s="135">
        <v>80</v>
      </c>
      <c r="F153" s="499" t="s">
        <v>5085</v>
      </c>
      <c r="G153" s="136">
        <v>36</v>
      </c>
      <c r="H153" s="523">
        <v>67</v>
      </c>
      <c r="I153" s="524" t="s">
        <v>4335</v>
      </c>
      <c r="J153" s="525">
        <v>76</v>
      </c>
      <c r="K153" s="135">
        <v>67</v>
      </c>
      <c r="L153" s="499" t="s">
        <v>3578</v>
      </c>
      <c r="M153" s="136">
        <v>66</v>
      </c>
      <c r="N153" s="478">
        <v>66</v>
      </c>
      <c r="O153" s="478" t="s">
        <v>2802</v>
      </c>
      <c r="P153" s="478">
        <v>67</v>
      </c>
      <c r="Q153" s="135">
        <v>67</v>
      </c>
      <c r="R153" t="s">
        <v>2051</v>
      </c>
      <c r="S153" s="136">
        <v>145</v>
      </c>
      <c r="T153" s="314">
        <v>72</v>
      </c>
      <c r="U153" s="315" t="s">
        <v>1294</v>
      </c>
      <c r="V153" s="316">
        <v>103</v>
      </c>
      <c r="W153" s="282">
        <v>66</v>
      </c>
      <c r="X153" s="282" t="s">
        <v>559</v>
      </c>
      <c r="Y153" s="282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523">
        <v>6</v>
      </c>
      <c r="C154" s="524" t="s">
        <v>5833</v>
      </c>
      <c r="D154" s="525">
        <v>28</v>
      </c>
      <c r="E154" s="135">
        <v>12</v>
      </c>
      <c r="F154" s="499" t="s">
        <v>5086</v>
      </c>
      <c r="G154" s="136">
        <v>174</v>
      </c>
      <c r="H154" s="523">
        <v>10</v>
      </c>
      <c r="I154" s="524" t="s">
        <v>4336</v>
      </c>
      <c r="J154" s="525">
        <v>87</v>
      </c>
      <c r="K154" s="135">
        <v>8</v>
      </c>
      <c r="L154" s="499" t="s">
        <v>3579</v>
      </c>
      <c r="M154" s="136">
        <v>74</v>
      </c>
      <c r="N154" s="478">
        <v>8</v>
      </c>
      <c r="O154" s="478" t="s">
        <v>2803</v>
      </c>
      <c r="P154" s="478">
        <v>66</v>
      </c>
      <c r="Q154" s="135">
        <v>8</v>
      </c>
      <c r="R154" t="s">
        <v>2052</v>
      </c>
      <c r="S154" s="136">
        <v>79</v>
      </c>
      <c r="T154" s="314">
        <v>9</v>
      </c>
      <c r="U154" s="315" t="s">
        <v>1295</v>
      </c>
      <c r="V154" s="316">
        <v>104</v>
      </c>
      <c r="W154" s="282">
        <v>9</v>
      </c>
      <c r="X154" s="282" t="s">
        <v>560</v>
      </c>
      <c r="Y154" s="282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523">
        <v>8</v>
      </c>
      <c r="C155" s="524" t="s">
        <v>5834</v>
      </c>
      <c r="D155" s="525">
        <v>28</v>
      </c>
      <c r="E155" s="135">
        <v>12</v>
      </c>
      <c r="F155" s="499" t="s">
        <v>5087</v>
      </c>
      <c r="G155" s="136">
        <v>10</v>
      </c>
      <c r="H155" s="523">
        <v>5</v>
      </c>
      <c r="I155" s="524" t="s">
        <v>4337</v>
      </c>
      <c r="J155" s="525">
        <v>91</v>
      </c>
      <c r="K155" s="135">
        <v>6</v>
      </c>
      <c r="L155" s="499" t="s">
        <v>3580</v>
      </c>
      <c r="M155" s="136">
        <v>47</v>
      </c>
      <c r="N155" s="478">
        <v>6</v>
      </c>
      <c r="O155" s="478" t="s">
        <v>1422</v>
      </c>
      <c r="P155" s="478">
        <v>62</v>
      </c>
      <c r="Q155" s="135">
        <v>10</v>
      </c>
      <c r="R155" t="s">
        <v>2053</v>
      </c>
      <c r="S155" s="136">
        <v>71</v>
      </c>
      <c r="T155" s="314">
        <v>8</v>
      </c>
      <c r="U155" s="315" t="s">
        <v>1296</v>
      </c>
      <c r="V155" s="316">
        <v>124</v>
      </c>
      <c r="W155" s="282">
        <v>9</v>
      </c>
      <c r="X155" s="282" t="s">
        <v>561</v>
      </c>
      <c r="Y155" s="282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523">
        <v>0</v>
      </c>
      <c r="C156" s="524" t="s">
        <v>270</v>
      </c>
      <c r="D156" s="525">
        <v>0</v>
      </c>
      <c r="E156" s="135">
        <v>0</v>
      </c>
      <c r="F156" s="499" t="s">
        <v>270</v>
      </c>
      <c r="G156" s="136">
        <v>0</v>
      </c>
      <c r="H156" s="523">
        <v>2</v>
      </c>
      <c r="I156" s="524" t="s">
        <v>4338</v>
      </c>
      <c r="J156" s="525">
        <v>83</v>
      </c>
      <c r="K156" s="135">
        <v>1</v>
      </c>
      <c r="L156" s="499" t="s">
        <v>3289</v>
      </c>
      <c r="M156" s="136">
        <v>121</v>
      </c>
      <c r="N156" s="478">
        <v>1</v>
      </c>
      <c r="O156" s="478" t="s">
        <v>2804</v>
      </c>
      <c r="P156" s="478">
        <v>8</v>
      </c>
      <c r="Q156" s="135">
        <v>1</v>
      </c>
      <c r="R156" t="s">
        <v>2054</v>
      </c>
      <c r="S156" s="136">
        <v>4</v>
      </c>
      <c r="T156" s="314">
        <v>0</v>
      </c>
      <c r="U156" s="315" t="s">
        <v>270</v>
      </c>
      <c r="V156" s="316">
        <v>0</v>
      </c>
      <c r="W156" s="282">
        <v>1</v>
      </c>
      <c r="X156" s="282" t="s">
        <v>562</v>
      </c>
      <c r="Y156" s="282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523">
        <v>6</v>
      </c>
      <c r="C157" s="524" t="s">
        <v>5835</v>
      </c>
      <c r="D157" s="525">
        <v>29</v>
      </c>
      <c r="E157" s="135">
        <v>6</v>
      </c>
      <c r="F157" s="499" t="s">
        <v>5088</v>
      </c>
      <c r="G157" s="136">
        <v>27</v>
      </c>
      <c r="H157" s="523">
        <v>2</v>
      </c>
      <c r="I157" s="524" t="s">
        <v>4339</v>
      </c>
      <c r="J157" s="525">
        <v>217</v>
      </c>
      <c r="K157" s="135">
        <v>7</v>
      </c>
      <c r="L157" s="499" t="s">
        <v>3581</v>
      </c>
      <c r="M157" s="136">
        <v>60</v>
      </c>
      <c r="N157" s="478">
        <v>11</v>
      </c>
      <c r="O157" s="478" t="s">
        <v>2805</v>
      </c>
      <c r="P157" s="478">
        <v>87</v>
      </c>
      <c r="Q157" s="135">
        <v>4</v>
      </c>
      <c r="R157" t="s">
        <v>2055</v>
      </c>
      <c r="S157" s="136">
        <v>244</v>
      </c>
      <c r="T157" s="314">
        <v>3</v>
      </c>
      <c r="U157" s="315" t="s">
        <v>1297</v>
      </c>
      <c r="V157" s="316">
        <v>147</v>
      </c>
      <c r="W157" s="282">
        <v>4</v>
      </c>
      <c r="X157" s="282" t="s">
        <v>563</v>
      </c>
      <c r="Y157" s="282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523">
        <v>333</v>
      </c>
      <c r="C158" s="524" t="s">
        <v>5836</v>
      </c>
      <c r="D158" s="525">
        <v>17</v>
      </c>
      <c r="E158" s="135">
        <v>392</v>
      </c>
      <c r="F158" s="499" t="s">
        <v>5089</v>
      </c>
      <c r="G158" s="136">
        <v>26</v>
      </c>
      <c r="H158" s="523">
        <v>328</v>
      </c>
      <c r="I158" s="524" t="s">
        <v>4340</v>
      </c>
      <c r="J158" s="525">
        <v>43</v>
      </c>
      <c r="K158" s="135">
        <v>354</v>
      </c>
      <c r="L158" s="499" t="s">
        <v>3582</v>
      </c>
      <c r="M158" s="136">
        <v>50</v>
      </c>
      <c r="N158" s="478">
        <v>356</v>
      </c>
      <c r="O158" s="478" t="s">
        <v>2806</v>
      </c>
      <c r="P158" s="478">
        <v>48</v>
      </c>
      <c r="Q158" s="135">
        <v>331</v>
      </c>
      <c r="R158" t="s">
        <v>2056</v>
      </c>
      <c r="S158" s="136">
        <v>56</v>
      </c>
      <c r="T158" s="314">
        <v>368</v>
      </c>
      <c r="U158" s="315" t="s">
        <v>1298</v>
      </c>
      <c r="V158" s="316">
        <v>76</v>
      </c>
      <c r="W158" s="282">
        <v>329</v>
      </c>
      <c r="X158" s="282" t="s">
        <v>564</v>
      </c>
      <c r="Y158" s="282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523">
        <v>62</v>
      </c>
      <c r="C159" s="524" t="s">
        <v>5837</v>
      </c>
      <c r="D159" s="525">
        <v>26</v>
      </c>
      <c r="E159" s="135">
        <v>53</v>
      </c>
      <c r="F159" s="499" t="s">
        <v>5090</v>
      </c>
      <c r="G159" s="136">
        <v>16</v>
      </c>
      <c r="H159" s="523">
        <v>59</v>
      </c>
      <c r="I159" s="524" t="s">
        <v>4341</v>
      </c>
      <c r="J159" s="525">
        <v>77</v>
      </c>
      <c r="K159" s="135">
        <v>51</v>
      </c>
      <c r="L159" s="499" t="s">
        <v>3583</v>
      </c>
      <c r="M159" s="136">
        <v>54</v>
      </c>
      <c r="N159" s="478">
        <v>55</v>
      </c>
      <c r="O159" s="478" t="s">
        <v>2807</v>
      </c>
      <c r="P159" s="478">
        <v>56</v>
      </c>
      <c r="Q159" s="135">
        <v>50</v>
      </c>
      <c r="R159" t="s">
        <v>2057</v>
      </c>
      <c r="S159" s="136">
        <v>84</v>
      </c>
      <c r="T159" s="314">
        <v>46</v>
      </c>
      <c r="U159" s="315" t="s">
        <v>1299</v>
      </c>
      <c r="V159" s="316">
        <v>75</v>
      </c>
      <c r="W159" s="282">
        <v>58</v>
      </c>
      <c r="X159" s="282" t="s">
        <v>565</v>
      </c>
      <c r="Y159" s="282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523">
        <v>4</v>
      </c>
      <c r="C160" s="524" t="s">
        <v>5647</v>
      </c>
      <c r="D160" s="525">
        <v>27</v>
      </c>
      <c r="E160" s="135">
        <v>4</v>
      </c>
      <c r="F160" s="499" t="s">
        <v>5091</v>
      </c>
      <c r="G160" s="136">
        <v>14</v>
      </c>
      <c r="H160" s="523">
        <v>6</v>
      </c>
      <c r="I160" s="524" t="s">
        <v>4342</v>
      </c>
      <c r="J160" s="525">
        <v>137</v>
      </c>
      <c r="K160" s="135">
        <v>5</v>
      </c>
      <c r="L160" s="499" t="s">
        <v>3584</v>
      </c>
      <c r="M160" s="136">
        <v>21</v>
      </c>
      <c r="N160" s="478">
        <v>4</v>
      </c>
      <c r="O160" s="478" t="s">
        <v>2808</v>
      </c>
      <c r="P160" s="478">
        <v>112</v>
      </c>
      <c r="Q160" s="135">
        <v>7</v>
      </c>
      <c r="R160" t="s">
        <v>2058</v>
      </c>
      <c r="S160" s="136">
        <v>140</v>
      </c>
      <c r="T160" s="314">
        <v>7</v>
      </c>
      <c r="U160" s="315" t="s">
        <v>1300</v>
      </c>
      <c r="V160" s="316">
        <v>206</v>
      </c>
      <c r="W160" s="282">
        <v>5</v>
      </c>
      <c r="X160" s="282" t="s">
        <v>368</v>
      </c>
      <c r="Y160" s="282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523">
        <v>1</v>
      </c>
      <c r="C161" s="524" t="s">
        <v>4066</v>
      </c>
      <c r="D161" s="525">
        <v>4</v>
      </c>
      <c r="E161" s="135">
        <v>6</v>
      </c>
      <c r="F161" s="499" t="s">
        <v>5092</v>
      </c>
      <c r="G161" s="136">
        <v>48</v>
      </c>
      <c r="H161" s="523">
        <v>5</v>
      </c>
      <c r="I161" s="524" t="s">
        <v>4343</v>
      </c>
      <c r="J161" s="525">
        <v>44</v>
      </c>
      <c r="K161" s="135">
        <v>5</v>
      </c>
      <c r="L161" s="499" t="s">
        <v>3585</v>
      </c>
      <c r="M161" s="136">
        <v>29</v>
      </c>
      <c r="N161" s="478">
        <v>7</v>
      </c>
      <c r="O161" s="478" t="s">
        <v>2809</v>
      </c>
      <c r="P161" s="478">
        <v>53</v>
      </c>
      <c r="Q161" s="135">
        <v>2</v>
      </c>
      <c r="R161" t="s">
        <v>2059</v>
      </c>
      <c r="S161" s="136">
        <v>125</v>
      </c>
      <c r="T161" s="314">
        <v>4</v>
      </c>
      <c r="U161" s="315" t="s">
        <v>1301</v>
      </c>
      <c r="V161" s="316">
        <v>64</v>
      </c>
      <c r="W161" s="282">
        <v>3</v>
      </c>
      <c r="X161" s="282" t="s">
        <v>566</v>
      </c>
      <c r="Y161" s="282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533">
        <v>23</v>
      </c>
      <c r="C162" s="527" t="s">
        <v>5838</v>
      </c>
      <c r="D162" s="528">
        <v>17</v>
      </c>
      <c r="E162" s="135">
        <v>13</v>
      </c>
      <c r="F162" s="499" t="s">
        <v>5093</v>
      </c>
      <c r="G162" s="136">
        <v>38</v>
      </c>
      <c r="H162" s="523">
        <v>13</v>
      </c>
      <c r="I162" s="524" t="s">
        <v>4344</v>
      </c>
      <c r="J162" s="525">
        <v>56</v>
      </c>
      <c r="K162" s="135">
        <v>20</v>
      </c>
      <c r="L162" s="499" t="s">
        <v>3586</v>
      </c>
      <c r="M162" s="136">
        <v>41</v>
      </c>
      <c r="N162" s="478">
        <v>17</v>
      </c>
      <c r="O162" s="478" t="s">
        <v>2810</v>
      </c>
      <c r="P162" s="478">
        <v>53</v>
      </c>
      <c r="Q162" s="135">
        <v>10</v>
      </c>
      <c r="R162" t="s">
        <v>2060</v>
      </c>
      <c r="S162" s="136">
        <v>41</v>
      </c>
      <c r="T162" s="317">
        <v>16</v>
      </c>
      <c r="U162" s="318" t="s">
        <v>1302</v>
      </c>
      <c r="V162" s="319">
        <v>66</v>
      </c>
      <c r="W162" s="282">
        <v>13</v>
      </c>
      <c r="X162" s="282" t="s">
        <v>567</v>
      </c>
      <c r="Y162" s="282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382"/>
      <c r="C163" s="532"/>
      <c r="D163" s="384"/>
      <c r="E163" s="454"/>
      <c r="F163" s="460"/>
      <c r="G163" s="456"/>
      <c r="H163" s="537"/>
      <c r="I163" s="538"/>
      <c r="J163" s="539"/>
      <c r="K163" s="460"/>
      <c r="L163" s="460"/>
      <c r="M163" s="456"/>
      <c r="N163" s="444"/>
      <c r="O163" s="444"/>
      <c r="P163" s="445"/>
      <c r="Q163" s="452"/>
      <c r="R163" s="459"/>
      <c r="S163" s="453"/>
      <c r="T163" s="332"/>
      <c r="U163" s="333"/>
      <c r="V163" s="334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8"/>
      <c r="AY163" s="149"/>
      <c r="AZ163" s="150"/>
      <c r="BA163" s="129"/>
      <c r="BB163" s="17"/>
      <c r="BC163" s="130"/>
      <c r="BD163" s="148"/>
      <c r="BE163" s="149"/>
      <c r="BF163" s="150"/>
      <c r="BG163" s="129"/>
      <c r="BH163" s="17"/>
      <c r="BI163" s="130"/>
      <c r="BJ163" s="148"/>
      <c r="BK163" s="149"/>
      <c r="BL163" s="150"/>
      <c r="BM163" s="63"/>
      <c r="BO163" s="64"/>
    </row>
    <row r="164" spans="1:67" x14ac:dyDescent="0.2">
      <c r="A164" s="19">
        <v>38176</v>
      </c>
      <c r="B164" s="477">
        <v>2022</v>
      </c>
      <c r="C164" s="500"/>
      <c r="D164" s="348"/>
      <c r="E164" s="457">
        <v>2021</v>
      </c>
      <c r="F164" s="503"/>
      <c r="G164" s="458"/>
      <c r="H164" s="477">
        <v>2020</v>
      </c>
      <c r="I164" s="500"/>
      <c r="J164" s="348"/>
      <c r="K164" s="503">
        <v>2019</v>
      </c>
      <c r="L164" s="503"/>
      <c r="M164" s="458"/>
      <c r="N164" s="500">
        <v>2018</v>
      </c>
      <c r="O164" s="347"/>
      <c r="P164" s="348"/>
      <c r="Q164" s="457">
        <v>2017</v>
      </c>
      <c r="R164" s="4"/>
      <c r="S164" s="458"/>
      <c r="T164" s="341">
        <v>2016</v>
      </c>
      <c r="U164" s="336"/>
      <c r="V164" s="337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30" t="s">
        <v>262</v>
      </c>
      <c r="C165" s="231" t="s">
        <v>263</v>
      </c>
      <c r="D165" s="232" t="s">
        <v>264</v>
      </c>
      <c r="E165" s="457" t="s">
        <v>262</v>
      </c>
      <c r="F165" s="503" t="s">
        <v>263</v>
      </c>
      <c r="G165" s="458" t="s">
        <v>264</v>
      </c>
      <c r="H165" s="230" t="s">
        <v>262</v>
      </c>
      <c r="I165" s="231" t="s">
        <v>263</v>
      </c>
      <c r="J165" s="232" t="s">
        <v>264</v>
      </c>
      <c r="K165" s="503" t="s">
        <v>262</v>
      </c>
      <c r="L165" s="503" t="s">
        <v>263</v>
      </c>
      <c r="M165" s="458" t="s">
        <v>264</v>
      </c>
      <c r="N165" s="500" t="s">
        <v>262</v>
      </c>
      <c r="O165" s="347" t="s">
        <v>263</v>
      </c>
      <c r="P165" s="348" t="s">
        <v>264</v>
      </c>
      <c r="Q165" s="457" t="s">
        <v>262</v>
      </c>
      <c r="R165" s="4" t="s">
        <v>263</v>
      </c>
      <c r="S165" s="458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607">
        <v>782</v>
      </c>
      <c r="C166" s="546" t="s">
        <v>5862</v>
      </c>
      <c r="D166" s="547">
        <v>42</v>
      </c>
      <c r="E166" s="255">
        <v>907</v>
      </c>
      <c r="F166" s="35" t="s">
        <v>5117</v>
      </c>
      <c r="G166" s="256">
        <v>55</v>
      </c>
      <c r="H166" s="436">
        <v>752</v>
      </c>
      <c r="I166" s="546" t="s">
        <v>4366</v>
      </c>
      <c r="J166" s="547">
        <v>88</v>
      </c>
      <c r="K166" s="255">
        <v>862</v>
      </c>
      <c r="L166" s="35" t="s">
        <v>3609</v>
      </c>
      <c r="M166" s="256">
        <v>80</v>
      </c>
      <c r="N166" s="437">
        <v>843</v>
      </c>
      <c r="O166" s="437" t="s">
        <v>2834</v>
      </c>
      <c r="P166" s="438">
        <v>89</v>
      </c>
      <c r="Q166" s="255">
        <v>931</v>
      </c>
      <c r="R166" s="35" t="s">
        <v>2084</v>
      </c>
      <c r="S166" s="256">
        <v>104</v>
      </c>
      <c r="T166" s="320">
        <v>856</v>
      </c>
      <c r="U166" s="321" t="s">
        <v>1369</v>
      </c>
      <c r="V166" s="322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523">
        <v>55</v>
      </c>
      <c r="C167" s="524" t="s">
        <v>5840</v>
      </c>
      <c r="D167" s="525">
        <v>25</v>
      </c>
      <c r="E167" s="135">
        <v>40</v>
      </c>
      <c r="F167" s="499" t="s">
        <v>5095</v>
      </c>
      <c r="G167" s="136">
        <v>38</v>
      </c>
      <c r="H167" s="430">
        <v>40</v>
      </c>
      <c r="I167" s="524" t="s">
        <v>4346</v>
      </c>
      <c r="J167" s="525">
        <v>43</v>
      </c>
      <c r="K167" s="135">
        <v>40</v>
      </c>
      <c r="L167" s="499" t="s">
        <v>3588</v>
      </c>
      <c r="M167" s="136">
        <v>71</v>
      </c>
      <c r="N167" s="478">
        <v>53</v>
      </c>
      <c r="O167" s="478" t="s">
        <v>2812</v>
      </c>
      <c r="P167" s="478">
        <v>60</v>
      </c>
      <c r="Q167" s="135">
        <v>60</v>
      </c>
      <c r="R167" t="s">
        <v>2062</v>
      </c>
      <c r="S167" s="136">
        <v>84</v>
      </c>
      <c r="T167" s="314">
        <v>33</v>
      </c>
      <c r="U167" s="315" t="s">
        <v>1303</v>
      </c>
      <c r="V167" s="316">
        <v>133</v>
      </c>
      <c r="W167" s="282">
        <v>39</v>
      </c>
      <c r="X167" s="282" t="s">
        <v>568</v>
      </c>
      <c r="Y167" s="282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523">
        <v>12</v>
      </c>
      <c r="C168" s="524" t="s">
        <v>5841</v>
      </c>
      <c r="D168" s="525">
        <v>52</v>
      </c>
      <c r="E168" s="135">
        <v>21</v>
      </c>
      <c r="F168" s="499" t="s">
        <v>5096</v>
      </c>
      <c r="G168" s="136">
        <v>80</v>
      </c>
      <c r="H168" s="523">
        <v>14</v>
      </c>
      <c r="I168" s="524" t="s">
        <v>4347</v>
      </c>
      <c r="J168" s="525">
        <v>23</v>
      </c>
      <c r="K168" s="135">
        <v>15</v>
      </c>
      <c r="L168" s="499" t="s">
        <v>3589</v>
      </c>
      <c r="M168" s="136">
        <v>66</v>
      </c>
      <c r="N168" s="478">
        <v>16</v>
      </c>
      <c r="O168" s="478" t="s">
        <v>2813</v>
      </c>
      <c r="P168" s="478">
        <v>35</v>
      </c>
      <c r="Q168" s="135">
        <v>20</v>
      </c>
      <c r="R168" t="s">
        <v>2063</v>
      </c>
      <c r="S168" s="136">
        <v>153</v>
      </c>
      <c r="T168" s="314">
        <v>10</v>
      </c>
      <c r="U168" s="315" t="s">
        <v>1304</v>
      </c>
      <c r="V168" s="316">
        <v>73</v>
      </c>
      <c r="W168" s="282">
        <v>18</v>
      </c>
      <c r="X168" s="282" t="s">
        <v>569</v>
      </c>
      <c r="Y168" s="282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523">
        <v>115</v>
      </c>
      <c r="C169" s="524" t="s">
        <v>5842</v>
      </c>
      <c r="D169" s="525">
        <v>42</v>
      </c>
      <c r="E169" s="135">
        <v>119</v>
      </c>
      <c r="F169" s="499" t="s">
        <v>5097</v>
      </c>
      <c r="G169" s="136">
        <v>76</v>
      </c>
      <c r="H169" s="523">
        <v>92</v>
      </c>
      <c r="I169" s="524" t="s">
        <v>4348</v>
      </c>
      <c r="J169" s="525">
        <v>84</v>
      </c>
      <c r="K169" s="135">
        <v>105</v>
      </c>
      <c r="L169" s="499" t="s">
        <v>3590</v>
      </c>
      <c r="M169" s="136">
        <v>82</v>
      </c>
      <c r="N169" s="478">
        <v>115</v>
      </c>
      <c r="O169" s="478" t="s">
        <v>2814</v>
      </c>
      <c r="P169" s="478">
        <v>69</v>
      </c>
      <c r="Q169" s="135">
        <v>101</v>
      </c>
      <c r="R169" t="s">
        <v>2064</v>
      </c>
      <c r="S169" s="136">
        <v>92</v>
      </c>
      <c r="T169" s="314">
        <v>82</v>
      </c>
      <c r="U169" s="315" t="s">
        <v>1305</v>
      </c>
      <c r="V169" s="316">
        <v>116</v>
      </c>
      <c r="W169" s="282">
        <v>114</v>
      </c>
      <c r="X169" s="282" t="s">
        <v>570</v>
      </c>
      <c r="Y169" s="282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523">
        <v>48</v>
      </c>
      <c r="C170" s="524" t="s">
        <v>5843</v>
      </c>
      <c r="D170" s="525">
        <v>15</v>
      </c>
      <c r="E170" s="135">
        <v>55</v>
      </c>
      <c r="F170" s="499" t="s">
        <v>5098</v>
      </c>
      <c r="G170" s="136">
        <v>20</v>
      </c>
      <c r="H170" s="523">
        <v>43</v>
      </c>
      <c r="I170" s="524" t="s">
        <v>4349</v>
      </c>
      <c r="J170" s="525">
        <v>65</v>
      </c>
      <c r="K170" s="135">
        <v>53</v>
      </c>
      <c r="L170" s="499" t="s">
        <v>3591</v>
      </c>
      <c r="M170" s="136">
        <v>55</v>
      </c>
      <c r="N170" s="478">
        <v>57</v>
      </c>
      <c r="O170" s="478" t="s">
        <v>2815</v>
      </c>
      <c r="P170" s="478">
        <v>37</v>
      </c>
      <c r="Q170" s="135">
        <v>60</v>
      </c>
      <c r="R170" t="s">
        <v>2065</v>
      </c>
      <c r="S170" s="136">
        <v>83</v>
      </c>
      <c r="T170" s="314">
        <v>73</v>
      </c>
      <c r="U170" s="315" t="s">
        <v>1306</v>
      </c>
      <c r="V170" s="316">
        <v>107</v>
      </c>
      <c r="W170" s="282">
        <v>53</v>
      </c>
      <c r="X170" s="282" t="s">
        <v>571</v>
      </c>
      <c r="Y170" s="282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523">
        <v>53</v>
      </c>
      <c r="C171" s="524" t="s">
        <v>5844</v>
      </c>
      <c r="D171" s="525">
        <v>27</v>
      </c>
      <c r="E171" s="135">
        <v>82</v>
      </c>
      <c r="F171" s="499" t="s">
        <v>5099</v>
      </c>
      <c r="G171" s="136">
        <v>37</v>
      </c>
      <c r="H171" s="523">
        <v>60</v>
      </c>
      <c r="I171" s="524" t="s">
        <v>4350</v>
      </c>
      <c r="J171" s="525">
        <v>62</v>
      </c>
      <c r="K171" s="135">
        <v>74</v>
      </c>
      <c r="L171" s="499" t="s">
        <v>3592</v>
      </c>
      <c r="M171" s="136">
        <v>52</v>
      </c>
      <c r="N171" s="478">
        <v>62</v>
      </c>
      <c r="O171" s="478" t="s">
        <v>2816</v>
      </c>
      <c r="P171" s="478">
        <v>62</v>
      </c>
      <c r="Q171" s="135">
        <v>81</v>
      </c>
      <c r="R171" t="s">
        <v>2066</v>
      </c>
      <c r="S171" s="136">
        <v>74</v>
      </c>
      <c r="T171" s="314">
        <v>86</v>
      </c>
      <c r="U171" s="315" t="s">
        <v>1307</v>
      </c>
      <c r="V171" s="316">
        <v>96</v>
      </c>
      <c r="W171" s="282">
        <v>74</v>
      </c>
      <c r="X171" s="282" t="s">
        <v>572</v>
      </c>
      <c r="Y171" s="282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523">
        <v>52</v>
      </c>
      <c r="C172" s="524" t="s">
        <v>5845</v>
      </c>
      <c r="D172" s="525">
        <v>89</v>
      </c>
      <c r="E172" s="135">
        <v>61</v>
      </c>
      <c r="F172" s="499" t="s">
        <v>5100</v>
      </c>
      <c r="G172" s="136">
        <v>56</v>
      </c>
      <c r="H172" s="523">
        <v>58</v>
      </c>
      <c r="I172" s="524" t="s">
        <v>4351</v>
      </c>
      <c r="J172" s="525">
        <v>92</v>
      </c>
      <c r="K172" s="135">
        <v>77</v>
      </c>
      <c r="L172" s="499" t="s">
        <v>3593</v>
      </c>
      <c r="M172" s="136">
        <v>78</v>
      </c>
      <c r="N172" s="478">
        <v>62</v>
      </c>
      <c r="O172" s="478" t="s">
        <v>2817</v>
      </c>
      <c r="P172" s="478">
        <v>91</v>
      </c>
      <c r="Q172" s="135">
        <v>67</v>
      </c>
      <c r="R172" t="s">
        <v>2067</v>
      </c>
      <c r="S172" s="136">
        <v>121</v>
      </c>
      <c r="T172" s="314">
        <v>81</v>
      </c>
      <c r="U172" s="315" t="s">
        <v>1308</v>
      </c>
      <c r="V172" s="316">
        <v>183</v>
      </c>
      <c r="W172" s="282">
        <v>52</v>
      </c>
      <c r="X172" s="282" t="s">
        <v>573</v>
      </c>
      <c r="Y172" s="282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523">
        <v>81</v>
      </c>
      <c r="C173" s="524" t="s">
        <v>5846</v>
      </c>
      <c r="D173" s="525">
        <v>36</v>
      </c>
      <c r="E173" s="135">
        <v>97</v>
      </c>
      <c r="F173" s="499" t="s">
        <v>5101</v>
      </c>
      <c r="G173" s="136">
        <v>55</v>
      </c>
      <c r="H173" s="523">
        <v>72</v>
      </c>
      <c r="I173" s="524" t="s">
        <v>4352</v>
      </c>
      <c r="J173" s="525">
        <v>100</v>
      </c>
      <c r="K173" s="135">
        <v>81</v>
      </c>
      <c r="L173" s="499" t="s">
        <v>3594</v>
      </c>
      <c r="M173" s="136">
        <v>81</v>
      </c>
      <c r="N173" s="478">
        <v>78</v>
      </c>
      <c r="O173" s="478" t="s">
        <v>2818</v>
      </c>
      <c r="P173" s="478">
        <v>151</v>
      </c>
      <c r="Q173" s="135">
        <v>95</v>
      </c>
      <c r="R173" t="s">
        <v>2068</v>
      </c>
      <c r="S173" s="136">
        <v>131</v>
      </c>
      <c r="T173" s="314">
        <v>76</v>
      </c>
      <c r="U173" s="315" t="s">
        <v>1309</v>
      </c>
      <c r="V173" s="316">
        <v>158</v>
      </c>
      <c r="W173" s="282">
        <v>79</v>
      </c>
      <c r="X173" s="282" t="s">
        <v>574</v>
      </c>
      <c r="Y173" s="282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523">
        <v>20</v>
      </c>
      <c r="C174" s="524" t="s">
        <v>5847</v>
      </c>
      <c r="D174" s="525">
        <v>31</v>
      </c>
      <c r="E174" s="135">
        <v>20</v>
      </c>
      <c r="F174" s="499" t="s">
        <v>5102</v>
      </c>
      <c r="G174" s="136">
        <v>23</v>
      </c>
      <c r="H174" s="523">
        <v>20</v>
      </c>
      <c r="I174" s="524" t="s">
        <v>4353</v>
      </c>
      <c r="J174" s="525">
        <v>37</v>
      </c>
      <c r="K174" s="135">
        <v>20</v>
      </c>
      <c r="L174" s="499" t="s">
        <v>3595</v>
      </c>
      <c r="M174" s="136">
        <v>53</v>
      </c>
      <c r="N174" s="478">
        <v>27</v>
      </c>
      <c r="O174" s="478" t="s">
        <v>2819</v>
      </c>
      <c r="P174" s="478">
        <v>80</v>
      </c>
      <c r="Q174" s="135">
        <v>27</v>
      </c>
      <c r="R174" t="s">
        <v>2069</v>
      </c>
      <c r="S174" s="136">
        <v>49</v>
      </c>
      <c r="T174" s="314">
        <v>25</v>
      </c>
      <c r="U174" s="315" t="s">
        <v>1310</v>
      </c>
      <c r="V174" s="316">
        <v>91</v>
      </c>
      <c r="W174" s="282">
        <v>32</v>
      </c>
      <c r="X174" s="282" t="s">
        <v>575</v>
      </c>
      <c r="Y174" s="282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523">
        <v>16</v>
      </c>
      <c r="C175" s="524" t="s">
        <v>5848</v>
      </c>
      <c r="D175" s="525">
        <v>60</v>
      </c>
      <c r="E175" s="135">
        <v>20</v>
      </c>
      <c r="F175" s="499" t="s">
        <v>5103</v>
      </c>
      <c r="G175" s="136">
        <v>61</v>
      </c>
      <c r="H175" s="523">
        <v>33</v>
      </c>
      <c r="I175" s="524" t="s">
        <v>4354</v>
      </c>
      <c r="J175" s="525">
        <v>112</v>
      </c>
      <c r="K175" s="135">
        <v>34</v>
      </c>
      <c r="L175" s="499" t="s">
        <v>3596</v>
      </c>
      <c r="M175" s="136">
        <v>99</v>
      </c>
      <c r="N175" s="478">
        <v>32</v>
      </c>
      <c r="O175" s="478" t="s">
        <v>2820</v>
      </c>
      <c r="P175" s="478">
        <v>142</v>
      </c>
      <c r="Q175" s="135">
        <v>37</v>
      </c>
      <c r="R175" t="s">
        <v>2070</v>
      </c>
      <c r="S175" s="136">
        <v>170</v>
      </c>
      <c r="T175" s="314">
        <v>24</v>
      </c>
      <c r="U175" s="315" t="s">
        <v>1311</v>
      </c>
      <c r="V175" s="316">
        <v>226</v>
      </c>
      <c r="W175" s="282">
        <v>27</v>
      </c>
      <c r="X175" s="282" t="s">
        <v>576</v>
      </c>
      <c r="Y175" s="282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523">
        <v>10</v>
      </c>
      <c r="C176" s="524" t="s">
        <v>5849</v>
      </c>
      <c r="D176" s="525">
        <v>78</v>
      </c>
      <c r="E176" s="135">
        <v>11</v>
      </c>
      <c r="F176" s="499" t="s">
        <v>5104</v>
      </c>
      <c r="G176" s="136">
        <v>77</v>
      </c>
      <c r="H176" s="523">
        <v>10</v>
      </c>
      <c r="I176" s="524" t="s">
        <v>3289</v>
      </c>
      <c r="J176" s="525">
        <v>49</v>
      </c>
      <c r="K176" s="135">
        <v>9</v>
      </c>
      <c r="L176" s="499" t="s">
        <v>3597</v>
      </c>
      <c r="M176" s="136">
        <v>49</v>
      </c>
      <c r="N176" s="478">
        <v>13</v>
      </c>
      <c r="O176" s="478" t="s">
        <v>2821</v>
      </c>
      <c r="P176" s="478">
        <v>85</v>
      </c>
      <c r="Q176" s="135">
        <v>12</v>
      </c>
      <c r="R176" t="s">
        <v>2071</v>
      </c>
      <c r="S176" s="136">
        <v>114</v>
      </c>
      <c r="T176" s="314">
        <v>19</v>
      </c>
      <c r="U176" s="315" t="s">
        <v>1312</v>
      </c>
      <c r="V176" s="316">
        <v>127</v>
      </c>
      <c r="W176" s="282">
        <v>17</v>
      </c>
      <c r="X176" s="282" t="s">
        <v>577</v>
      </c>
      <c r="Y176" s="282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523">
        <v>90</v>
      </c>
      <c r="C177" s="524" t="s">
        <v>5850</v>
      </c>
      <c r="D177" s="525">
        <v>51</v>
      </c>
      <c r="E177" s="135">
        <v>112</v>
      </c>
      <c r="F177" s="499" t="s">
        <v>5105</v>
      </c>
      <c r="G177" s="136">
        <v>58</v>
      </c>
      <c r="H177" s="523">
        <v>82</v>
      </c>
      <c r="I177" s="524" t="s">
        <v>4355</v>
      </c>
      <c r="J177" s="525">
        <v>98</v>
      </c>
      <c r="K177" s="135">
        <v>106</v>
      </c>
      <c r="L177" s="499" t="s">
        <v>3598</v>
      </c>
      <c r="M177" s="136">
        <v>99</v>
      </c>
      <c r="N177" s="478">
        <v>92</v>
      </c>
      <c r="O177" s="478" t="s">
        <v>2822</v>
      </c>
      <c r="P177" s="478">
        <v>89</v>
      </c>
      <c r="Q177" s="135">
        <v>93</v>
      </c>
      <c r="R177" t="s">
        <v>2072</v>
      </c>
      <c r="S177" s="136">
        <v>101</v>
      </c>
      <c r="T177" s="314">
        <v>83</v>
      </c>
      <c r="U177" s="315" t="s">
        <v>1313</v>
      </c>
      <c r="V177" s="316">
        <v>135</v>
      </c>
      <c r="W177" s="282">
        <v>70</v>
      </c>
      <c r="X177" s="282" t="s">
        <v>578</v>
      </c>
      <c r="Y177" s="282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523">
        <v>23</v>
      </c>
      <c r="C178" s="524" t="s">
        <v>5851</v>
      </c>
      <c r="D178" s="525">
        <v>79</v>
      </c>
      <c r="E178" s="135">
        <v>35</v>
      </c>
      <c r="F178" s="499" t="s">
        <v>5106</v>
      </c>
      <c r="G178" s="136">
        <v>88</v>
      </c>
      <c r="H178" s="523">
        <v>21</v>
      </c>
      <c r="I178" s="524" t="s">
        <v>4356</v>
      </c>
      <c r="J178" s="525">
        <v>133</v>
      </c>
      <c r="K178" s="135">
        <v>30</v>
      </c>
      <c r="L178" s="499" t="s">
        <v>3599</v>
      </c>
      <c r="M178" s="136">
        <v>101</v>
      </c>
      <c r="N178" s="478">
        <v>21</v>
      </c>
      <c r="O178" s="478" t="s">
        <v>2823</v>
      </c>
      <c r="P178" s="478">
        <v>144</v>
      </c>
      <c r="Q178" s="135">
        <v>40</v>
      </c>
      <c r="R178" t="s">
        <v>2073</v>
      </c>
      <c r="S178" s="136">
        <v>138</v>
      </c>
      <c r="T178" s="314">
        <v>25</v>
      </c>
      <c r="U178" s="315" t="s">
        <v>1314</v>
      </c>
      <c r="V178" s="316">
        <v>178</v>
      </c>
      <c r="W178" s="282">
        <v>26</v>
      </c>
      <c r="X178" s="282" t="s">
        <v>579</v>
      </c>
      <c r="Y178" s="282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523">
        <v>35</v>
      </c>
      <c r="C179" s="524" t="s">
        <v>5852</v>
      </c>
      <c r="D179" s="525">
        <v>32</v>
      </c>
      <c r="E179" s="135">
        <v>27</v>
      </c>
      <c r="F179" s="499" t="s">
        <v>5107</v>
      </c>
      <c r="G179" s="136">
        <v>37</v>
      </c>
      <c r="H179" s="523">
        <v>17</v>
      </c>
      <c r="I179" s="524" t="s">
        <v>4357</v>
      </c>
      <c r="J179" s="525">
        <v>74</v>
      </c>
      <c r="K179" s="135">
        <v>38</v>
      </c>
      <c r="L179" s="499" t="s">
        <v>3600</v>
      </c>
      <c r="M179" s="136">
        <v>94</v>
      </c>
      <c r="N179" s="478">
        <v>28</v>
      </c>
      <c r="O179" s="478" t="s">
        <v>2824</v>
      </c>
      <c r="P179" s="478">
        <v>74</v>
      </c>
      <c r="Q179" s="135">
        <v>31</v>
      </c>
      <c r="R179" t="s">
        <v>2074</v>
      </c>
      <c r="S179" s="136">
        <v>82</v>
      </c>
      <c r="T179" s="314">
        <v>28</v>
      </c>
      <c r="U179" s="315" t="s">
        <v>1315</v>
      </c>
      <c r="V179" s="316">
        <v>120</v>
      </c>
      <c r="W179" s="282">
        <v>20</v>
      </c>
      <c r="X179" s="282" t="s">
        <v>580</v>
      </c>
      <c r="Y179" s="282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523">
        <v>2</v>
      </c>
      <c r="C180" s="524" t="s">
        <v>5853</v>
      </c>
      <c r="D180" s="525">
        <v>3</v>
      </c>
      <c r="E180" s="135">
        <v>2</v>
      </c>
      <c r="F180" s="499" t="s">
        <v>5108</v>
      </c>
      <c r="G180" s="136">
        <v>3</v>
      </c>
      <c r="H180" s="523">
        <v>0</v>
      </c>
      <c r="I180" s="524" t="s">
        <v>270</v>
      </c>
      <c r="J180" s="525">
        <v>0</v>
      </c>
      <c r="K180" s="135">
        <v>0</v>
      </c>
      <c r="L180" s="499" t="s">
        <v>270</v>
      </c>
      <c r="M180" s="136">
        <v>0</v>
      </c>
      <c r="N180" s="478">
        <v>2</v>
      </c>
      <c r="O180" s="478" t="s">
        <v>2825</v>
      </c>
      <c r="P180" s="478">
        <v>40</v>
      </c>
      <c r="Q180" s="135">
        <v>1</v>
      </c>
      <c r="R180" t="s">
        <v>2075</v>
      </c>
      <c r="S180" s="136">
        <v>14</v>
      </c>
      <c r="T180" s="314">
        <v>0</v>
      </c>
      <c r="U180" s="315" t="s">
        <v>270</v>
      </c>
      <c r="V180" s="316">
        <v>0</v>
      </c>
      <c r="W180" s="282">
        <v>2</v>
      </c>
      <c r="X180" s="282" t="s">
        <v>581</v>
      </c>
      <c r="Y180" s="282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523">
        <v>8</v>
      </c>
      <c r="C181" s="524" t="s">
        <v>5854</v>
      </c>
      <c r="D181" s="525">
        <v>32</v>
      </c>
      <c r="E181" s="135">
        <v>16</v>
      </c>
      <c r="F181" s="499" t="s">
        <v>5109</v>
      </c>
      <c r="G181" s="136">
        <v>48</v>
      </c>
      <c r="H181" s="523">
        <v>9</v>
      </c>
      <c r="I181" s="524" t="s">
        <v>4358</v>
      </c>
      <c r="J181" s="525">
        <v>90</v>
      </c>
      <c r="K181" s="135">
        <v>8</v>
      </c>
      <c r="L181" s="499" t="s">
        <v>3601</v>
      </c>
      <c r="M181" s="136">
        <v>78</v>
      </c>
      <c r="N181" s="478">
        <v>13</v>
      </c>
      <c r="O181" s="478" t="s">
        <v>2826</v>
      </c>
      <c r="P181" s="478">
        <v>136</v>
      </c>
      <c r="Q181" s="135">
        <v>19</v>
      </c>
      <c r="R181" t="s">
        <v>2076</v>
      </c>
      <c r="S181" s="136">
        <v>145</v>
      </c>
      <c r="T181" s="314">
        <v>13</v>
      </c>
      <c r="U181" s="315" t="s">
        <v>1316</v>
      </c>
      <c r="V181" s="316">
        <v>147</v>
      </c>
      <c r="W181" s="282">
        <v>14</v>
      </c>
      <c r="X181" s="282" t="s">
        <v>582</v>
      </c>
      <c r="Y181" s="282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523">
        <v>6</v>
      </c>
      <c r="C182" s="524" t="s">
        <v>5855</v>
      </c>
      <c r="D182" s="525">
        <v>13</v>
      </c>
      <c r="E182" s="135">
        <v>15</v>
      </c>
      <c r="F182" s="499" t="s">
        <v>5110</v>
      </c>
      <c r="G182" s="136">
        <v>62</v>
      </c>
      <c r="H182" s="523">
        <v>11</v>
      </c>
      <c r="I182" s="524" t="s">
        <v>4359</v>
      </c>
      <c r="J182" s="525">
        <v>100</v>
      </c>
      <c r="K182" s="135">
        <v>13</v>
      </c>
      <c r="L182" s="499" t="s">
        <v>3602</v>
      </c>
      <c r="M182" s="136">
        <v>52</v>
      </c>
      <c r="N182" s="478">
        <v>10</v>
      </c>
      <c r="O182" s="478" t="s">
        <v>2827</v>
      </c>
      <c r="P182" s="478">
        <v>107</v>
      </c>
      <c r="Q182" s="135">
        <v>9</v>
      </c>
      <c r="R182" t="s">
        <v>2077</v>
      </c>
      <c r="S182" s="136">
        <v>167</v>
      </c>
      <c r="T182" s="314">
        <v>7</v>
      </c>
      <c r="U182" s="315" t="s">
        <v>1317</v>
      </c>
      <c r="V182" s="316">
        <v>142</v>
      </c>
      <c r="W182" s="282">
        <v>10</v>
      </c>
      <c r="X182" s="282" t="s">
        <v>583</v>
      </c>
      <c r="Y182" s="282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523">
        <v>8</v>
      </c>
      <c r="C183" s="524" t="s">
        <v>5856</v>
      </c>
      <c r="D183" s="525">
        <v>28</v>
      </c>
      <c r="E183" s="135">
        <v>9</v>
      </c>
      <c r="F183" s="499" t="s">
        <v>5111</v>
      </c>
      <c r="G183" s="136">
        <v>59</v>
      </c>
      <c r="H183" s="523">
        <v>11</v>
      </c>
      <c r="I183" s="524" t="s">
        <v>4360</v>
      </c>
      <c r="J183" s="525">
        <v>121</v>
      </c>
      <c r="K183" s="135">
        <v>6</v>
      </c>
      <c r="L183" s="499" t="s">
        <v>3603</v>
      </c>
      <c r="M183" s="136">
        <v>17</v>
      </c>
      <c r="N183" s="478">
        <v>10</v>
      </c>
      <c r="O183" s="478" t="s">
        <v>2828</v>
      </c>
      <c r="P183" s="478">
        <v>40</v>
      </c>
      <c r="Q183" s="135">
        <v>10</v>
      </c>
      <c r="R183" t="s">
        <v>2078</v>
      </c>
      <c r="S183" s="136">
        <v>54</v>
      </c>
      <c r="T183" s="314">
        <v>7</v>
      </c>
      <c r="U183" s="315" t="s">
        <v>1318</v>
      </c>
      <c r="V183" s="316">
        <v>101</v>
      </c>
      <c r="W183" s="282">
        <v>14</v>
      </c>
      <c r="X183" s="282" t="s">
        <v>584</v>
      </c>
      <c r="Y183" s="282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523">
        <v>18</v>
      </c>
      <c r="C184" s="524" t="s">
        <v>5857</v>
      </c>
      <c r="D184" s="525">
        <v>38</v>
      </c>
      <c r="E184" s="135">
        <v>22</v>
      </c>
      <c r="F184" s="499" t="s">
        <v>5112</v>
      </c>
      <c r="G184" s="136">
        <v>59</v>
      </c>
      <c r="H184" s="523">
        <v>32</v>
      </c>
      <c r="I184" s="524" t="s">
        <v>4361</v>
      </c>
      <c r="J184" s="525">
        <v>109</v>
      </c>
      <c r="K184" s="135">
        <v>27</v>
      </c>
      <c r="L184" s="499" t="s">
        <v>3604</v>
      </c>
      <c r="M184" s="136">
        <v>114</v>
      </c>
      <c r="N184" s="478">
        <v>23</v>
      </c>
      <c r="O184" s="478" t="s">
        <v>2829</v>
      </c>
      <c r="P184" s="478">
        <v>121</v>
      </c>
      <c r="Q184" s="135">
        <v>22</v>
      </c>
      <c r="R184" t="s">
        <v>2079</v>
      </c>
      <c r="S184" s="136">
        <v>116</v>
      </c>
      <c r="T184" s="314">
        <v>24</v>
      </c>
      <c r="U184" s="315" t="s">
        <v>1319</v>
      </c>
      <c r="V184" s="316">
        <v>99</v>
      </c>
      <c r="W184" s="282">
        <v>24</v>
      </c>
      <c r="X184" s="282" t="s">
        <v>585</v>
      </c>
      <c r="Y184" s="282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523">
        <v>11</v>
      </c>
      <c r="C185" s="524" t="s">
        <v>5858</v>
      </c>
      <c r="D185" s="525">
        <v>46</v>
      </c>
      <c r="E185" s="135">
        <v>4</v>
      </c>
      <c r="F185" s="499" t="s">
        <v>5113</v>
      </c>
      <c r="G185" s="136">
        <v>17</v>
      </c>
      <c r="H185" s="523">
        <v>12</v>
      </c>
      <c r="I185" s="524" t="s">
        <v>4362</v>
      </c>
      <c r="J185" s="525">
        <v>67</v>
      </c>
      <c r="K185" s="135">
        <v>12</v>
      </c>
      <c r="L185" s="499" t="s">
        <v>3605</v>
      </c>
      <c r="M185" s="136">
        <v>76</v>
      </c>
      <c r="N185" s="478">
        <v>9</v>
      </c>
      <c r="O185" s="478" t="s">
        <v>2830</v>
      </c>
      <c r="P185" s="478">
        <v>72</v>
      </c>
      <c r="Q185" s="135">
        <v>13</v>
      </c>
      <c r="R185" t="s">
        <v>2080</v>
      </c>
      <c r="S185" s="136">
        <v>81</v>
      </c>
      <c r="T185" s="314">
        <v>19</v>
      </c>
      <c r="U185" s="315" t="s">
        <v>1320</v>
      </c>
      <c r="V185" s="316">
        <v>144</v>
      </c>
      <c r="W185" s="282">
        <v>10</v>
      </c>
      <c r="X185" s="282" t="s">
        <v>586</v>
      </c>
      <c r="Y185" s="282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523">
        <v>32</v>
      </c>
      <c r="C186" s="524" t="s">
        <v>5859</v>
      </c>
      <c r="D186" s="525">
        <v>42</v>
      </c>
      <c r="E186" s="135">
        <v>25</v>
      </c>
      <c r="F186" s="499" t="s">
        <v>5114</v>
      </c>
      <c r="G186" s="136">
        <v>65</v>
      </c>
      <c r="H186" s="523">
        <v>31</v>
      </c>
      <c r="I186" s="524" t="s">
        <v>4363</v>
      </c>
      <c r="J186" s="525">
        <v>104</v>
      </c>
      <c r="K186" s="135">
        <v>30</v>
      </c>
      <c r="L186" s="499" t="s">
        <v>3606</v>
      </c>
      <c r="M186" s="136">
        <v>77</v>
      </c>
      <c r="N186" s="478">
        <v>24</v>
      </c>
      <c r="O186" s="478" t="s">
        <v>2831</v>
      </c>
      <c r="P186" s="478">
        <v>88</v>
      </c>
      <c r="Q186" s="135">
        <v>28</v>
      </c>
      <c r="R186" t="s">
        <v>2081</v>
      </c>
      <c r="S186" s="136">
        <v>81</v>
      </c>
      <c r="T186" s="314">
        <v>36</v>
      </c>
      <c r="U186" s="315" t="s">
        <v>1321</v>
      </c>
      <c r="V186" s="316">
        <v>124</v>
      </c>
      <c r="W186" s="282">
        <v>24</v>
      </c>
      <c r="X186" s="282" t="s">
        <v>587</v>
      </c>
      <c r="Y186" s="282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523">
        <v>44</v>
      </c>
      <c r="C187" s="524" t="s">
        <v>5860</v>
      </c>
      <c r="D187" s="525">
        <v>28</v>
      </c>
      <c r="E187" s="135">
        <v>61</v>
      </c>
      <c r="F187" s="499" t="s">
        <v>5115</v>
      </c>
      <c r="G187" s="136">
        <v>44</v>
      </c>
      <c r="H187" s="523">
        <v>54</v>
      </c>
      <c r="I187" s="524" t="s">
        <v>4364</v>
      </c>
      <c r="J187" s="525">
        <v>83</v>
      </c>
      <c r="K187" s="135">
        <v>44</v>
      </c>
      <c r="L187" s="499" t="s">
        <v>3607</v>
      </c>
      <c r="M187" s="136">
        <v>67</v>
      </c>
      <c r="N187" s="478">
        <v>48</v>
      </c>
      <c r="O187" s="478" t="s">
        <v>2832</v>
      </c>
      <c r="P187" s="478">
        <v>61</v>
      </c>
      <c r="Q187" s="135">
        <v>61</v>
      </c>
      <c r="R187" t="s">
        <v>2082</v>
      </c>
      <c r="S187" s="136">
        <v>105</v>
      </c>
      <c r="T187" s="314">
        <v>60</v>
      </c>
      <c r="U187" s="315" t="s">
        <v>1322</v>
      </c>
      <c r="V187" s="316">
        <v>182</v>
      </c>
      <c r="W187" s="282">
        <v>61</v>
      </c>
      <c r="X187" s="282" t="s">
        <v>588</v>
      </c>
      <c r="Y187" s="282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523">
        <v>43</v>
      </c>
      <c r="C188" s="524" t="s">
        <v>5861</v>
      </c>
      <c r="D188" s="525">
        <v>55</v>
      </c>
      <c r="E188" s="135">
        <v>53</v>
      </c>
      <c r="F188" s="499" t="s">
        <v>5116</v>
      </c>
      <c r="G188" s="136">
        <v>72</v>
      </c>
      <c r="H188" s="523">
        <v>30</v>
      </c>
      <c r="I188" s="524" t="s">
        <v>4365</v>
      </c>
      <c r="J188" s="525">
        <v>157</v>
      </c>
      <c r="K188" s="135">
        <v>40</v>
      </c>
      <c r="L188" s="499" t="s">
        <v>3608</v>
      </c>
      <c r="M188" s="136">
        <v>121</v>
      </c>
      <c r="N188" s="478">
        <v>48</v>
      </c>
      <c r="O188" s="478" t="s">
        <v>2833</v>
      </c>
      <c r="P188" s="478">
        <v>144</v>
      </c>
      <c r="Q188" s="135">
        <v>44</v>
      </c>
      <c r="R188" t="s">
        <v>2083</v>
      </c>
      <c r="S188" s="136">
        <v>110</v>
      </c>
      <c r="T188" s="314">
        <v>45</v>
      </c>
      <c r="U188" s="315" t="s">
        <v>1323</v>
      </c>
      <c r="V188" s="316">
        <v>136</v>
      </c>
      <c r="W188" s="282">
        <v>37</v>
      </c>
      <c r="X188" s="282" t="s">
        <v>589</v>
      </c>
      <c r="Y188" s="282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604"/>
      <c r="C189" s="605"/>
      <c r="D189" s="606"/>
      <c r="E189" s="454"/>
      <c r="F189" s="460"/>
      <c r="G189" s="456"/>
      <c r="H189" s="534"/>
      <c r="I189" s="535"/>
      <c r="J189" s="536"/>
      <c r="K189" s="452"/>
      <c r="L189" s="459"/>
      <c r="M189" s="453"/>
      <c r="N189" s="345"/>
      <c r="O189" s="345"/>
      <c r="P189" s="346"/>
      <c r="Q189" s="454"/>
      <c r="R189" s="460"/>
      <c r="S189" s="456"/>
      <c r="T189" s="327"/>
      <c r="U189" s="327"/>
      <c r="V189" s="328"/>
      <c r="W189" s="55"/>
      <c r="X189" s="55"/>
      <c r="Y189" s="56"/>
      <c r="Z189" s="151"/>
      <c r="AA189" s="152"/>
      <c r="AB189" s="153"/>
      <c r="AC189" s="137"/>
      <c r="AD189" s="41"/>
      <c r="AE189" s="138"/>
      <c r="AF189" s="151"/>
      <c r="AG189" s="152"/>
      <c r="AH189" s="153"/>
      <c r="AI189" s="137"/>
      <c r="AJ189" s="41"/>
      <c r="AK189" s="138"/>
      <c r="AL189" s="151"/>
      <c r="AM189" s="152"/>
      <c r="AN189" s="153"/>
      <c r="AO189" s="137"/>
      <c r="AP189" s="41"/>
      <c r="AQ189" s="138"/>
      <c r="AR189" s="184"/>
      <c r="AS189" s="185"/>
      <c r="AT189" s="186"/>
      <c r="AU189" s="133"/>
      <c r="AV189" s="44"/>
      <c r="AW189" s="134"/>
      <c r="AX189" s="151"/>
      <c r="AY189" s="152"/>
      <c r="AZ189" s="153"/>
      <c r="BA189" s="137"/>
      <c r="BB189" s="41"/>
      <c r="BC189" s="138"/>
      <c r="BD189" s="142"/>
      <c r="BE189" s="143"/>
      <c r="BF189" s="144"/>
      <c r="BG189" s="133"/>
      <c r="BH189" s="44"/>
      <c r="BI189" s="134"/>
      <c r="BJ189" s="142"/>
      <c r="BK189" s="143"/>
      <c r="BL189" s="144"/>
      <c r="BM189" s="137"/>
      <c r="BN189" s="41"/>
      <c r="BO189" s="138"/>
    </row>
    <row r="190" spans="1:67" x14ac:dyDescent="0.2">
      <c r="A190" s="25" t="s">
        <v>62</v>
      </c>
      <c r="B190" s="607">
        <v>847</v>
      </c>
      <c r="C190" s="546" t="s">
        <v>5878</v>
      </c>
      <c r="D190" s="547">
        <v>21</v>
      </c>
      <c r="E190" s="255">
        <v>947</v>
      </c>
      <c r="F190" s="35" t="s">
        <v>5133</v>
      </c>
      <c r="G190" s="256">
        <v>23</v>
      </c>
      <c r="H190" s="436">
        <v>865</v>
      </c>
      <c r="I190" s="546" t="s">
        <v>603</v>
      </c>
      <c r="J190" s="547">
        <v>37</v>
      </c>
      <c r="K190" s="255">
        <v>888</v>
      </c>
      <c r="L190" s="35" t="s">
        <v>3625</v>
      </c>
      <c r="M190" s="256">
        <v>45</v>
      </c>
      <c r="N190" s="437">
        <v>996</v>
      </c>
      <c r="O190" s="437" t="s">
        <v>2850</v>
      </c>
      <c r="P190" s="438">
        <v>53</v>
      </c>
      <c r="Q190" s="255">
        <v>1009</v>
      </c>
      <c r="R190" s="35" t="s">
        <v>2100</v>
      </c>
      <c r="S190" s="256">
        <v>54</v>
      </c>
      <c r="T190" s="437">
        <v>953</v>
      </c>
      <c r="U190" s="321" t="s">
        <v>1368</v>
      </c>
      <c r="V190" s="322">
        <v>78</v>
      </c>
      <c r="W190" s="47">
        <v>933</v>
      </c>
      <c r="X190" s="47">
        <v>224530</v>
      </c>
      <c r="Y190" s="60">
        <v>90</v>
      </c>
      <c r="Z190" s="167">
        <v>766</v>
      </c>
      <c r="AA190" s="164">
        <v>196587</v>
      </c>
      <c r="AB190" s="168">
        <v>100</v>
      </c>
      <c r="AC190" s="170">
        <v>856</v>
      </c>
      <c r="AD190" s="48">
        <v>197669</v>
      </c>
      <c r="AE190" s="171">
        <v>113</v>
      </c>
      <c r="AF190" s="167">
        <v>667</v>
      </c>
      <c r="AG190" s="164">
        <v>194332</v>
      </c>
      <c r="AH190" s="168">
        <v>125</v>
      </c>
      <c r="AI190" s="170">
        <v>464</v>
      </c>
      <c r="AJ190" s="48">
        <v>192341</v>
      </c>
      <c r="AK190" s="171">
        <v>189</v>
      </c>
      <c r="AL190" s="179">
        <v>606</v>
      </c>
      <c r="AM190" s="173">
        <v>200959</v>
      </c>
      <c r="AN190" s="180">
        <v>117</v>
      </c>
      <c r="AO190" s="170">
        <v>520</v>
      </c>
      <c r="AP190" s="48">
        <v>202844</v>
      </c>
      <c r="AQ190" s="171">
        <v>126</v>
      </c>
      <c r="AR190" s="167">
        <v>651</v>
      </c>
      <c r="AS190" s="164">
        <v>215163</v>
      </c>
      <c r="AT190" s="168">
        <v>117</v>
      </c>
      <c r="AU190" s="187">
        <v>906</v>
      </c>
      <c r="AV190" s="26">
        <v>230947</v>
      </c>
      <c r="AW190" s="188">
        <v>102</v>
      </c>
      <c r="AX190" s="167">
        <v>910</v>
      </c>
      <c r="AY190" s="164">
        <v>232183</v>
      </c>
      <c r="AZ190" s="168">
        <v>86</v>
      </c>
      <c r="BA190" s="187">
        <v>928</v>
      </c>
      <c r="BB190" s="26">
        <v>218790</v>
      </c>
      <c r="BC190" s="188">
        <v>88</v>
      </c>
      <c r="BD190" s="179">
        <v>872</v>
      </c>
      <c r="BE190" s="173">
        <v>214512</v>
      </c>
      <c r="BF190" s="180">
        <v>79</v>
      </c>
      <c r="BG190" s="187">
        <v>789</v>
      </c>
      <c r="BH190" s="26">
        <v>195521</v>
      </c>
      <c r="BI190" s="188">
        <v>73</v>
      </c>
      <c r="BJ190" s="179">
        <v>809</v>
      </c>
      <c r="BK190" s="173">
        <v>179317</v>
      </c>
      <c r="BL190" s="180">
        <v>70</v>
      </c>
      <c r="BM190" s="187">
        <v>740</v>
      </c>
      <c r="BN190" s="48">
        <v>163872</v>
      </c>
      <c r="BO190" s="171">
        <v>85</v>
      </c>
    </row>
    <row r="191" spans="1:67" x14ac:dyDescent="0.2">
      <c r="A191" s="23" t="s">
        <v>248</v>
      </c>
      <c r="B191" s="523">
        <v>8</v>
      </c>
      <c r="C191" s="524" t="s">
        <v>5863</v>
      </c>
      <c r="D191" s="525">
        <v>22</v>
      </c>
      <c r="E191" s="135">
        <v>11</v>
      </c>
      <c r="F191" s="499" t="s">
        <v>5118</v>
      </c>
      <c r="G191" s="136">
        <v>8</v>
      </c>
      <c r="H191" s="430">
        <v>11</v>
      </c>
      <c r="I191" s="524" t="s">
        <v>4367</v>
      </c>
      <c r="J191" s="525">
        <v>37</v>
      </c>
      <c r="K191" s="135">
        <v>16</v>
      </c>
      <c r="L191" s="499" t="s">
        <v>3610</v>
      </c>
      <c r="M191" s="136">
        <v>32</v>
      </c>
      <c r="N191" s="478">
        <v>16</v>
      </c>
      <c r="O191" s="478" t="s">
        <v>2835</v>
      </c>
      <c r="P191" s="478">
        <v>84</v>
      </c>
      <c r="Q191" s="135">
        <v>16</v>
      </c>
      <c r="R191" t="s">
        <v>2085</v>
      </c>
      <c r="S191" s="136">
        <v>69</v>
      </c>
      <c r="T191" s="314">
        <v>8</v>
      </c>
      <c r="U191" s="315" t="s">
        <v>1324</v>
      </c>
      <c r="V191" s="316">
        <v>59</v>
      </c>
      <c r="W191" s="285">
        <v>13</v>
      </c>
      <c r="X191" s="285" t="s">
        <v>590</v>
      </c>
      <c r="Y191" s="285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523">
        <v>12</v>
      </c>
      <c r="C192" s="524" t="s">
        <v>5864</v>
      </c>
      <c r="D192" s="525">
        <v>20</v>
      </c>
      <c r="E192" s="135">
        <v>25</v>
      </c>
      <c r="F192" s="499" t="s">
        <v>5119</v>
      </c>
      <c r="G192" s="136">
        <v>19</v>
      </c>
      <c r="H192" s="523">
        <v>12</v>
      </c>
      <c r="I192" s="524" t="s">
        <v>4368</v>
      </c>
      <c r="J192" s="525">
        <v>25</v>
      </c>
      <c r="K192" s="135">
        <v>17</v>
      </c>
      <c r="L192" s="499" t="s">
        <v>3611</v>
      </c>
      <c r="M192" s="136">
        <v>53</v>
      </c>
      <c r="N192" s="478">
        <v>17</v>
      </c>
      <c r="O192" s="478" t="s">
        <v>2836</v>
      </c>
      <c r="P192" s="478">
        <v>59</v>
      </c>
      <c r="Q192" s="135">
        <v>15</v>
      </c>
      <c r="R192" t="s">
        <v>2086</v>
      </c>
      <c r="S192" s="136">
        <v>40</v>
      </c>
      <c r="T192" s="314">
        <v>12</v>
      </c>
      <c r="U192" s="315" t="s">
        <v>1325</v>
      </c>
      <c r="V192" s="316">
        <v>93</v>
      </c>
      <c r="W192" s="285">
        <v>13</v>
      </c>
      <c r="X192" s="285" t="s">
        <v>591</v>
      </c>
      <c r="Y192" s="285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523">
        <v>16</v>
      </c>
      <c r="C193" s="524" t="s">
        <v>5865</v>
      </c>
      <c r="D193" s="525">
        <v>12</v>
      </c>
      <c r="E193" s="135">
        <v>15</v>
      </c>
      <c r="F193" s="499" t="s">
        <v>5120</v>
      </c>
      <c r="G193" s="136">
        <v>46</v>
      </c>
      <c r="H193" s="523">
        <v>21</v>
      </c>
      <c r="I193" s="524" t="s">
        <v>4369</v>
      </c>
      <c r="J193" s="525">
        <v>54</v>
      </c>
      <c r="K193" s="135">
        <v>22</v>
      </c>
      <c r="L193" s="499" t="s">
        <v>3612</v>
      </c>
      <c r="M193" s="136">
        <v>69</v>
      </c>
      <c r="N193" s="478">
        <v>18</v>
      </c>
      <c r="O193" s="478" t="s">
        <v>2837</v>
      </c>
      <c r="P193" s="478">
        <v>74</v>
      </c>
      <c r="Q193" s="135">
        <v>19</v>
      </c>
      <c r="R193" t="s">
        <v>2087</v>
      </c>
      <c r="S193" s="136">
        <v>73</v>
      </c>
      <c r="T193" s="314">
        <v>26</v>
      </c>
      <c r="U193" s="315" t="s">
        <v>1326</v>
      </c>
      <c r="V193" s="316">
        <v>108</v>
      </c>
      <c r="W193" s="285">
        <v>16</v>
      </c>
      <c r="X193" s="285" t="s">
        <v>592</v>
      </c>
      <c r="Y193" s="285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523">
        <v>20</v>
      </c>
      <c r="C194" s="524" t="s">
        <v>5866</v>
      </c>
      <c r="D194" s="525">
        <v>13</v>
      </c>
      <c r="E194" s="135">
        <v>17</v>
      </c>
      <c r="F194" s="499" t="s">
        <v>5121</v>
      </c>
      <c r="G194" s="136">
        <v>29</v>
      </c>
      <c r="H194" s="523">
        <v>20</v>
      </c>
      <c r="I194" s="524" t="s">
        <v>4370</v>
      </c>
      <c r="J194" s="525">
        <v>61</v>
      </c>
      <c r="K194" s="135">
        <v>14</v>
      </c>
      <c r="L194" s="499" t="s">
        <v>3613</v>
      </c>
      <c r="M194" s="136">
        <v>96</v>
      </c>
      <c r="N194" s="478">
        <v>22</v>
      </c>
      <c r="O194" s="478" t="s">
        <v>2838</v>
      </c>
      <c r="P194" s="478">
        <v>91</v>
      </c>
      <c r="Q194" s="135">
        <v>20</v>
      </c>
      <c r="R194" t="s">
        <v>2088</v>
      </c>
      <c r="S194" s="136">
        <v>62</v>
      </c>
      <c r="T194" s="314">
        <v>19</v>
      </c>
      <c r="U194" s="315" t="s">
        <v>1327</v>
      </c>
      <c r="V194" s="316">
        <v>54</v>
      </c>
      <c r="W194" s="285">
        <v>20</v>
      </c>
      <c r="X194" s="285" t="s">
        <v>593</v>
      </c>
      <c r="Y194" s="285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523">
        <v>142</v>
      </c>
      <c r="C195" s="524" t="s">
        <v>5867</v>
      </c>
      <c r="D195" s="525">
        <v>21</v>
      </c>
      <c r="E195" s="135">
        <v>153</v>
      </c>
      <c r="F195" s="499" t="s">
        <v>5122</v>
      </c>
      <c r="G195" s="136">
        <v>17</v>
      </c>
      <c r="H195" s="523">
        <v>113</v>
      </c>
      <c r="I195" s="524" t="s">
        <v>4371</v>
      </c>
      <c r="J195" s="525">
        <v>32</v>
      </c>
      <c r="K195" s="135">
        <v>125</v>
      </c>
      <c r="L195" s="499" t="s">
        <v>3614</v>
      </c>
      <c r="M195" s="136">
        <v>38</v>
      </c>
      <c r="N195" s="478">
        <v>135</v>
      </c>
      <c r="O195" s="478" t="s">
        <v>2839</v>
      </c>
      <c r="P195" s="478">
        <v>34</v>
      </c>
      <c r="Q195" s="135">
        <v>154</v>
      </c>
      <c r="R195" t="s">
        <v>2089</v>
      </c>
      <c r="S195" s="136">
        <v>45</v>
      </c>
      <c r="T195" s="314">
        <v>131</v>
      </c>
      <c r="U195" s="315" t="s">
        <v>1328</v>
      </c>
      <c r="V195" s="316">
        <v>59</v>
      </c>
      <c r="W195" s="285">
        <v>136</v>
      </c>
      <c r="X195" s="285" t="s">
        <v>594</v>
      </c>
      <c r="Y195" s="285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523">
        <v>144</v>
      </c>
      <c r="C196" s="524" t="s">
        <v>5868</v>
      </c>
      <c r="D196" s="525">
        <v>29</v>
      </c>
      <c r="E196" s="135">
        <v>139</v>
      </c>
      <c r="F196" s="499" t="s">
        <v>5123</v>
      </c>
      <c r="G196" s="136">
        <v>22</v>
      </c>
      <c r="H196" s="523">
        <v>145</v>
      </c>
      <c r="I196" s="524" t="s">
        <v>4372</v>
      </c>
      <c r="J196" s="525">
        <v>48</v>
      </c>
      <c r="K196" s="135">
        <v>133</v>
      </c>
      <c r="L196" s="499" t="s">
        <v>3615</v>
      </c>
      <c r="M196" s="136">
        <v>45</v>
      </c>
      <c r="N196" s="478">
        <v>152</v>
      </c>
      <c r="O196" s="478" t="s">
        <v>2840</v>
      </c>
      <c r="P196" s="478">
        <v>72</v>
      </c>
      <c r="Q196" s="135">
        <v>169</v>
      </c>
      <c r="R196" t="s">
        <v>2090</v>
      </c>
      <c r="S196" s="136">
        <v>68</v>
      </c>
      <c r="T196" s="314">
        <v>145</v>
      </c>
      <c r="U196" s="315" t="s">
        <v>1329</v>
      </c>
      <c r="V196" s="316">
        <v>100</v>
      </c>
      <c r="W196" s="285">
        <v>150</v>
      </c>
      <c r="X196" s="285" t="s">
        <v>595</v>
      </c>
      <c r="Y196" s="285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523">
        <v>88</v>
      </c>
      <c r="C197" s="524" t="s">
        <v>5869</v>
      </c>
      <c r="D197" s="525">
        <v>13</v>
      </c>
      <c r="E197" s="135">
        <v>87</v>
      </c>
      <c r="F197" s="499" t="s">
        <v>5124</v>
      </c>
      <c r="G197" s="136">
        <v>27</v>
      </c>
      <c r="H197" s="523">
        <v>84</v>
      </c>
      <c r="I197" s="524" t="s">
        <v>4373</v>
      </c>
      <c r="J197" s="525">
        <v>30</v>
      </c>
      <c r="K197" s="135">
        <v>90</v>
      </c>
      <c r="L197" s="499" t="s">
        <v>3616</v>
      </c>
      <c r="M197" s="136">
        <v>35</v>
      </c>
      <c r="N197" s="478">
        <v>96</v>
      </c>
      <c r="O197" s="478" t="s">
        <v>2841</v>
      </c>
      <c r="P197" s="478">
        <v>48</v>
      </c>
      <c r="Q197" s="135">
        <v>101</v>
      </c>
      <c r="R197" t="s">
        <v>2091</v>
      </c>
      <c r="S197" s="136">
        <v>41</v>
      </c>
      <c r="T197" s="314">
        <v>89</v>
      </c>
      <c r="U197" s="315" t="s">
        <v>1330</v>
      </c>
      <c r="V197" s="316">
        <v>77</v>
      </c>
      <c r="W197" s="285">
        <v>93</v>
      </c>
      <c r="X197" s="285" t="s">
        <v>596</v>
      </c>
      <c r="Y197" s="285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523">
        <v>31</v>
      </c>
      <c r="C198" s="524" t="s">
        <v>5870</v>
      </c>
      <c r="D198" s="525">
        <v>27</v>
      </c>
      <c r="E198" s="135">
        <v>39</v>
      </c>
      <c r="F198" s="499" t="s">
        <v>5125</v>
      </c>
      <c r="G198" s="136">
        <v>43</v>
      </c>
      <c r="H198" s="523">
        <v>34</v>
      </c>
      <c r="I198" s="524" t="s">
        <v>4374</v>
      </c>
      <c r="J198" s="525">
        <v>33</v>
      </c>
      <c r="K198" s="135">
        <v>39</v>
      </c>
      <c r="L198" s="499" t="s">
        <v>3617</v>
      </c>
      <c r="M198" s="136">
        <v>43</v>
      </c>
      <c r="N198" s="478">
        <v>41</v>
      </c>
      <c r="O198" s="478" t="s">
        <v>2842</v>
      </c>
      <c r="P198" s="478">
        <v>40</v>
      </c>
      <c r="Q198" s="135">
        <v>36</v>
      </c>
      <c r="R198" t="s">
        <v>2092</v>
      </c>
      <c r="S198" s="136">
        <v>53</v>
      </c>
      <c r="T198" s="314">
        <v>35</v>
      </c>
      <c r="U198" s="315" t="s">
        <v>1331</v>
      </c>
      <c r="V198" s="316">
        <v>70</v>
      </c>
      <c r="W198" s="285">
        <v>50</v>
      </c>
      <c r="X198" s="285" t="s">
        <v>597</v>
      </c>
      <c r="Y198" s="285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523">
        <v>5</v>
      </c>
      <c r="C199" s="524" t="s">
        <v>5871</v>
      </c>
      <c r="D199" s="525">
        <v>5</v>
      </c>
      <c r="E199" s="135">
        <v>6</v>
      </c>
      <c r="F199" s="499" t="s">
        <v>5126</v>
      </c>
      <c r="G199" s="136">
        <v>16</v>
      </c>
      <c r="H199" s="523">
        <v>6</v>
      </c>
      <c r="I199" s="524" t="s">
        <v>4375</v>
      </c>
      <c r="J199" s="525">
        <v>21</v>
      </c>
      <c r="K199" s="135">
        <v>6</v>
      </c>
      <c r="L199" s="499" t="s">
        <v>3618</v>
      </c>
      <c r="M199" s="136">
        <v>68</v>
      </c>
      <c r="N199" s="478">
        <v>10</v>
      </c>
      <c r="O199" s="478" t="s">
        <v>2843</v>
      </c>
      <c r="P199" s="478">
        <v>70</v>
      </c>
      <c r="Q199" s="135">
        <v>16</v>
      </c>
      <c r="R199" t="s">
        <v>2093</v>
      </c>
      <c r="S199" s="136">
        <v>49</v>
      </c>
      <c r="T199" s="314">
        <v>6</v>
      </c>
      <c r="U199" s="315" t="s">
        <v>1332</v>
      </c>
      <c r="V199" s="316">
        <v>109</v>
      </c>
      <c r="W199" s="285">
        <v>10</v>
      </c>
      <c r="X199" s="285" t="s">
        <v>598</v>
      </c>
      <c r="Y199" s="285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523">
        <v>10</v>
      </c>
      <c r="C200" s="524" t="s">
        <v>5872</v>
      </c>
      <c r="D200" s="525">
        <v>60</v>
      </c>
      <c r="E200" s="135">
        <v>14</v>
      </c>
      <c r="F200" s="499" t="s">
        <v>5127</v>
      </c>
      <c r="G200" s="136">
        <v>53</v>
      </c>
      <c r="H200" s="523">
        <v>17</v>
      </c>
      <c r="I200" s="524" t="s">
        <v>4376</v>
      </c>
      <c r="J200" s="525">
        <v>64</v>
      </c>
      <c r="K200" s="135">
        <v>18</v>
      </c>
      <c r="L200" s="499" t="s">
        <v>3619</v>
      </c>
      <c r="M200" s="136">
        <v>52</v>
      </c>
      <c r="N200" s="478">
        <v>18</v>
      </c>
      <c r="O200" s="478" t="s">
        <v>2844</v>
      </c>
      <c r="P200" s="478">
        <v>98</v>
      </c>
      <c r="Q200" s="135">
        <v>11</v>
      </c>
      <c r="R200" t="s">
        <v>2094</v>
      </c>
      <c r="S200" s="136">
        <v>89</v>
      </c>
      <c r="T200" s="314">
        <v>13</v>
      </c>
      <c r="U200" s="315" t="s">
        <v>1333</v>
      </c>
      <c r="V200" s="316">
        <v>44</v>
      </c>
      <c r="W200" s="285">
        <v>16</v>
      </c>
      <c r="X200" s="285" t="s">
        <v>599</v>
      </c>
      <c r="Y200" s="285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523">
        <v>41</v>
      </c>
      <c r="C201" s="524" t="s">
        <v>5873</v>
      </c>
      <c r="D201" s="525">
        <v>36</v>
      </c>
      <c r="E201" s="135">
        <v>77</v>
      </c>
      <c r="F201" s="499" t="s">
        <v>5128</v>
      </c>
      <c r="G201" s="136">
        <v>28</v>
      </c>
      <c r="H201" s="523">
        <v>72</v>
      </c>
      <c r="I201" s="524" t="s">
        <v>4377</v>
      </c>
      <c r="J201" s="525">
        <v>39</v>
      </c>
      <c r="K201" s="135">
        <v>58</v>
      </c>
      <c r="L201" s="499" t="s">
        <v>3620</v>
      </c>
      <c r="M201" s="136">
        <v>44</v>
      </c>
      <c r="N201" s="478">
        <v>74</v>
      </c>
      <c r="O201" s="478" t="s">
        <v>2845</v>
      </c>
      <c r="P201" s="478">
        <v>45</v>
      </c>
      <c r="Q201" s="135">
        <v>53</v>
      </c>
      <c r="R201" t="s">
        <v>2095</v>
      </c>
      <c r="S201" s="136">
        <v>51</v>
      </c>
      <c r="T201" s="314">
        <v>67</v>
      </c>
      <c r="U201" s="315" t="s">
        <v>1334</v>
      </c>
      <c r="V201" s="316">
        <v>82</v>
      </c>
      <c r="W201" s="285">
        <v>74</v>
      </c>
      <c r="X201" s="285" t="s">
        <v>600</v>
      </c>
      <c r="Y201" s="285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523">
        <v>58</v>
      </c>
      <c r="C202" s="524" t="s">
        <v>5874</v>
      </c>
      <c r="D202" s="525">
        <v>23</v>
      </c>
      <c r="E202" s="135">
        <v>62</v>
      </c>
      <c r="F202" s="499" t="s">
        <v>5129</v>
      </c>
      <c r="G202" s="136">
        <v>24</v>
      </c>
      <c r="H202" s="523">
        <v>56</v>
      </c>
      <c r="I202" s="524" t="s">
        <v>4378</v>
      </c>
      <c r="J202" s="525">
        <v>43</v>
      </c>
      <c r="K202" s="135">
        <v>45</v>
      </c>
      <c r="L202" s="499" t="s">
        <v>3621</v>
      </c>
      <c r="M202" s="136">
        <v>40</v>
      </c>
      <c r="N202" s="478">
        <v>63</v>
      </c>
      <c r="O202" s="478" t="s">
        <v>2846</v>
      </c>
      <c r="P202" s="478">
        <v>34</v>
      </c>
      <c r="Q202" s="135">
        <v>44</v>
      </c>
      <c r="R202" t="s">
        <v>2096</v>
      </c>
      <c r="S202" s="136">
        <v>57</v>
      </c>
      <c r="T202" s="314">
        <v>64</v>
      </c>
      <c r="U202" s="315" t="s">
        <v>1335</v>
      </c>
      <c r="V202" s="316">
        <v>82</v>
      </c>
      <c r="W202" s="285">
        <v>42</v>
      </c>
      <c r="X202" s="285" t="s">
        <v>601</v>
      </c>
      <c r="Y202" s="285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523">
        <v>15</v>
      </c>
      <c r="C203" s="524" t="s">
        <v>5875</v>
      </c>
      <c r="D203" s="525">
        <v>10</v>
      </c>
      <c r="E203" s="135">
        <v>21</v>
      </c>
      <c r="F203" s="499" t="s">
        <v>5130</v>
      </c>
      <c r="G203" s="136">
        <v>45</v>
      </c>
      <c r="H203" s="523">
        <v>30</v>
      </c>
      <c r="I203" s="524" t="s">
        <v>4379</v>
      </c>
      <c r="J203" s="525">
        <v>30</v>
      </c>
      <c r="K203" s="135">
        <v>18</v>
      </c>
      <c r="L203" s="499" t="s">
        <v>3622</v>
      </c>
      <c r="M203" s="136">
        <v>45</v>
      </c>
      <c r="N203" s="478">
        <v>17</v>
      </c>
      <c r="O203" s="478" t="s">
        <v>2847</v>
      </c>
      <c r="P203" s="478">
        <v>44</v>
      </c>
      <c r="Q203" s="135">
        <v>14</v>
      </c>
      <c r="R203" t="s">
        <v>2097</v>
      </c>
      <c r="S203" s="136">
        <v>46</v>
      </c>
      <c r="T203" s="314">
        <v>21</v>
      </c>
      <c r="U203" s="315" t="s">
        <v>1336</v>
      </c>
      <c r="V203" s="316">
        <v>77</v>
      </c>
      <c r="W203" s="285">
        <v>24</v>
      </c>
      <c r="X203" s="285" t="s">
        <v>602</v>
      </c>
      <c r="Y203" s="285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523">
        <v>9</v>
      </c>
      <c r="C204" s="524" t="s">
        <v>5876</v>
      </c>
      <c r="D204" s="525">
        <v>25</v>
      </c>
      <c r="E204" s="135">
        <v>4</v>
      </c>
      <c r="F204" s="499" t="s">
        <v>5131</v>
      </c>
      <c r="G204" s="136">
        <v>30</v>
      </c>
      <c r="H204" s="523">
        <v>6</v>
      </c>
      <c r="I204" s="524" t="s">
        <v>4380</v>
      </c>
      <c r="J204" s="525">
        <v>101</v>
      </c>
      <c r="K204" s="135">
        <v>10</v>
      </c>
      <c r="L204" s="499" t="s">
        <v>3623</v>
      </c>
      <c r="M204" s="136">
        <v>56</v>
      </c>
      <c r="N204" s="478">
        <v>9</v>
      </c>
      <c r="O204" s="478" t="s">
        <v>2848</v>
      </c>
      <c r="P204" s="478">
        <v>48</v>
      </c>
      <c r="Q204" s="135">
        <v>12</v>
      </c>
      <c r="R204" t="s">
        <v>2098</v>
      </c>
      <c r="S204" s="136">
        <v>54</v>
      </c>
      <c r="T204" s="314">
        <v>8</v>
      </c>
      <c r="U204" s="315" t="s">
        <v>1337</v>
      </c>
      <c r="V204" s="316">
        <v>99</v>
      </c>
      <c r="W204" s="285">
        <v>9</v>
      </c>
      <c r="X204" s="285" t="s">
        <v>603</v>
      </c>
      <c r="Y204" s="285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533">
        <v>248</v>
      </c>
      <c r="C205" s="527" t="s">
        <v>5877</v>
      </c>
      <c r="D205" s="528">
        <v>17</v>
      </c>
      <c r="E205" s="135">
        <v>277</v>
      </c>
      <c r="F205" s="499" t="s">
        <v>5132</v>
      </c>
      <c r="G205" s="136">
        <v>19</v>
      </c>
      <c r="H205" s="523">
        <v>238</v>
      </c>
      <c r="I205" s="524" t="s">
        <v>4381</v>
      </c>
      <c r="J205" s="525">
        <v>31</v>
      </c>
      <c r="K205" s="135">
        <v>277</v>
      </c>
      <c r="L205" s="499" t="s">
        <v>3624</v>
      </c>
      <c r="M205" s="136">
        <v>47</v>
      </c>
      <c r="N205" s="478">
        <v>308</v>
      </c>
      <c r="O205" s="478" t="s">
        <v>2849</v>
      </c>
      <c r="P205" s="478">
        <v>54</v>
      </c>
      <c r="Q205" s="135">
        <v>329</v>
      </c>
      <c r="R205" t="s">
        <v>2099</v>
      </c>
      <c r="S205" s="136">
        <v>54</v>
      </c>
      <c r="T205" s="317">
        <v>309</v>
      </c>
      <c r="U205" s="318" t="s">
        <v>1338</v>
      </c>
      <c r="V205" s="319">
        <v>73</v>
      </c>
      <c r="W205" s="285">
        <v>267</v>
      </c>
      <c r="X205" s="285" t="s">
        <v>604</v>
      </c>
      <c r="Y205" s="285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382"/>
      <c r="C206" s="532"/>
      <c r="D206" s="384"/>
      <c r="E206" s="452"/>
      <c r="F206" s="459"/>
      <c r="G206" s="453"/>
      <c r="H206" s="537"/>
      <c r="I206" s="538"/>
      <c r="J206" s="539"/>
      <c r="K206" s="459"/>
      <c r="L206" s="459"/>
      <c r="M206" s="459"/>
      <c r="N206" s="344"/>
      <c r="O206" s="444"/>
      <c r="P206" s="444"/>
      <c r="Q206" s="454"/>
      <c r="R206" s="459"/>
      <c r="S206" s="453"/>
      <c r="T206" s="332"/>
      <c r="U206" s="333"/>
      <c r="V206" s="334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8"/>
      <c r="AY206" s="149"/>
      <c r="AZ206" s="150"/>
      <c r="BA206" s="129"/>
      <c r="BB206" s="17"/>
      <c r="BC206" s="130"/>
      <c r="BD206" s="148"/>
      <c r="BE206" s="149"/>
      <c r="BF206" s="150"/>
      <c r="BG206" s="129"/>
      <c r="BH206" s="17"/>
      <c r="BI206" s="130"/>
      <c r="BJ206" s="148"/>
      <c r="BK206" s="149"/>
      <c r="BL206" s="150"/>
      <c r="BM206" s="63"/>
      <c r="BO206" s="64"/>
    </row>
    <row r="207" spans="1:67" x14ac:dyDescent="0.2">
      <c r="A207" s="19">
        <f ca="1">TODAY()</f>
        <v>44755</v>
      </c>
      <c r="B207" s="477">
        <v>2022</v>
      </c>
      <c r="C207" s="500"/>
      <c r="D207" s="348"/>
      <c r="E207" s="457">
        <v>2021</v>
      </c>
      <c r="F207" s="503"/>
      <c r="G207" s="458"/>
      <c r="H207" s="477">
        <v>2020</v>
      </c>
      <c r="I207" s="500"/>
      <c r="J207" s="348"/>
      <c r="K207" s="503">
        <v>2019</v>
      </c>
      <c r="L207" s="503"/>
      <c r="M207" s="503"/>
      <c r="N207" s="477">
        <v>2018</v>
      </c>
      <c r="O207" s="347"/>
      <c r="P207" s="348"/>
      <c r="Q207" s="457">
        <v>2017</v>
      </c>
      <c r="R207" s="4"/>
      <c r="S207" s="458"/>
      <c r="T207" s="335"/>
      <c r="U207" s="336"/>
      <c r="V207" s="337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5"/>
      <c r="AZ207" s="176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30" t="s">
        <v>262</v>
      </c>
      <c r="C208" s="231" t="s">
        <v>263</v>
      </c>
      <c r="D208" s="232" t="s">
        <v>264</v>
      </c>
      <c r="E208" s="457" t="s">
        <v>262</v>
      </c>
      <c r="F208" s="503" t="s">
        <v>263</v>
      </c>
      <c r="G208" s="458" t="s">
        <v>264</v>
      </c>
      <c r="H208" s="477" t="s">
        <v>262</v>
      </c>
      <c r="I208" s="500" t="s">
        <v>263</v>
      </c>
      <c r="J208" s="348" t="s">
        <v>264</v>
      </c>
      <c r="K208" s="503" t="s">
        <v>262</v>
      </c>
      <c r="L208" s="503" t="s">
        <v>263</v>
      </c>
      <c r="M208" s="458" t="s">
        <v>264</v>
      </c>
      <c r="N208" s="500" t="s">
        <v>262</v>
      </c>
      <c r="O208" s="347" t="s">
        <v>263</v>
      </c>
      <c r="P208" s="348" t="s">
        <v>264</v>
      </c>
      <c r="Q208" s="457" t="s">
        <v>262</v>
      </c>
      <c r="R208" s="4" t="s">
        <v>263</v>
      </c>
      <c r="S208" s="458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607">
        <v>2481</v>
      </c>
      <c r="C209" s="546" t="s">
        <v>5906</v>
      </c>
      <c r="D209" s="547">
        <v>18</v>
      </c>
      <c r="E209" s="255">
        <v>2707</v>
      </c>
      <c r="F209" s="35" t="s">
        <v>5163</v>
      </c>
      <c r="G209" s="256">
        <v>26</v>
      </c>
      <c r="H209" s="436">
        <v>2613</v>
      </c>
      <c r="I209" s="546" t="s">
        <v>4411</v>
      </c>
      <c r="J209" s="547">
        <v>39</v>
      </c>
      <c r="K209" s="35">
        <v>2737</v>
      </c>
      <c r="L209" s="35" t="s">
        <v>3655</v>
      </c>
      <c r="M209" s="256">
        <v>41</v>
      </c>
      <c r="N209" s="437">
        <v>2731</v>
      </c>
      <c r="O209" s="437" t="s">
        <v>2880</v>
      </c>
      <c r="P209" s="438">
        <v>47</v>
      </c>
      <c r="Q209" s="255">
        <v>2852</v>
      </c>
      <c r="R209" s="35" t="s">
        <v>2130</v>
      </c>
      <c r="S209" s="256">
        <v>54</v>
      </c>
      <c r="T209" s="320">
        <v>2795</v>
      </c>
      <c r="U209" s="321" t="s">
        <v>1367</v>
      </c>
      <c r="V209" s="322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523">
        <v>11</v>
      </c>
      <c r="C210" s="524" t="s">
        <v>5879</v>
      </c>
      <c r="D210" s="525">
        <v>32</v>
      </c>
      <c r="E210" s="135">
        <v>8</v>
      </c>
      <c r="F210" s="499" t="s">
        <v>5134</v>
      </c>
      <c r="G210" s="136">
        <v>3</v>
      </c>
      <c r="H210" s="430">
        <v>6</v>
      </c>
      <c r="I210" s="524" t="s">
        <v>4382</v>
      </c>
      <c r="J210" s="525">
        <v>20</v>
      </c>
      <c r="K210" s="135">
        <v>6</v>
      </c>
      <c r="L210" s="499" t="s">
        <v>3626</v>
      </c>
      <c r="M210" s="136">
        <v>28</v>
      </c>
      <c r="N210" s="501">
        <v>10</v>
      </c>
      <c r="O210" s="431" t="s">
        <v>2851</v>
      </c>
      <c r="P210" s="432">
        <v>44</v>
      </c>
      <c r="Q210" s="135">
        <v>10</v>
      </c>
      <c r="R210" t="s">
        <v>2101</v>
      </c>
      <c r="S210" s="136">
        <v>49</v>
      </c>
      <c r="T210" s="314">
        <v>6</v>
      </c>
      <c r="U210" s="315" t="s">
        <v>1159</v>
      </c>
      <c r="V210" s="316">
        <v>185</v>
      </c>
      <c r="W210" s="273">
        <v>4</v>
      </c>
      <c r="X210" s="273" t="s">
        <v>605</v>
      </c>
      <c r="Y210" s="273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523">
        <v>329</v>
      </c>
      <c r="C211" s="524" t="s">
        <v>5880</v>
      </c>
      <c r="D211" s="525">
        <v>15</v>
      </c>
      <c r="E211" s="135">
        <v>352</v>
      </c>
      <c r="F211" s="499" t="s">
        <v>5135</v>
      </c>
      <c r="G211" s="136">
        <v>24</v>
      </c>
      <c r="H211" s="523">
        <v>318</v>
      </c>
      <c r="I211" s="524" t="s">
        <v>4383</v>
      </c>
      <c r="J211" s="525">
        <v>35</v>
      </c>
      <c r="K211" s="135">
        <v>321</v>
      </c>
      <c r="L211" s="499" t="s">
        <v>3627</v>
      </c>
      <c r="M211" s="136">
        <v>32</v>
      </c>
      <c r="N211" s="501">
        <v>310</v>
      </c>
      <c r="O211" s="431" t="s">
        <v>2852</v>
      </c>
      <c r="P211" s="432">
        <v>42</v>
      </c>
      <c r="Q211" s="135">
        <v>364</v>
      </c>
      <c r="R211" t="s">
        <v>2102</v>
      </c>
      <c r="S211" s="136">
        <v>50</v>
      </c>
      <c r="T211" s="314">
        <v>328</v>
      </c>
      <c r="U211" s="315" t="s">
        <v>1339</v>
      </c>
      <c r="V211" s="316">
        <v>54</v>
      </c>
      <c r="W211" s="273">
        <v>327</v>
      </c>
      <c r="X211" s="273" t="s">
        <v>606</v>
      </c>
      <c r="Y211" s="273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523">
        <v>10</v>
      </c>
      <c r="C212" s="524" t="s">
        <v>3111</v>
      </c>
      <c r="D212" s="525">
        <v>24</v>
      </c>
      <c r="E212" s="135">
        <v>13</v>
      </c>
      <c r="F212" s="499" t="s">
        <v>5136</v>
      </c>
      <c r="G212" s="136">
        <v>3</v>
      </c>
      <c r="H212" s="523">
        <v>11</v>
      </c>
      <c r="I212" s="524" t="s">
        <v>4384</v>
      </c>
      <c r="J212" s="525">
        <v>20</v>
      </c>
      <c r="K212" s="135">
        <v>13</v>
      </c>
      <c r="L212" s="499" t="s">
        <v>3628</v>
      </c>
      <c r="M212" s="136">
        <v>40</v>
      </c>
      <c r="N212" s="501">
        <v>7</v>
      </c>
      <c r="O212" s="431" t="s">
        <v>2853</v>
      </c>
      <c r="P212" s="432">
        <v>35</v>
      </c>
      <c r="Q212" s="135">
        <v>7</v>
      </c>
      <c r="R212" t="s">
        <v>2103</v>
      </c>
      <c r="S212" s="136">
        <v>100</v>
      </c>
      <c r="T212" s="314">
        <v>10</v>
      </c>
      <c r="U212" s="315" t="s">
        <v>1340</v>
      </c>
      <c r="V212" s="316">
        <v>108</v>
      </c>
      <c r="W212" s="273">
        <v>12</v>
      </c>
      <c r="X212" s="273" t="s">
        <v>607</v>
      </c>
      <c r="Y212" s="273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523">
        <v>2</v>
      </c>
      <c r="C213" s="524" t="s">
        <v>5881</v>
      </c>
      <c r="D213" s="525">
        <v>3</v>
      </c>
      <c r="E213" s="135">
        <v>5</v>
      </c>
      <c r="F213" s="499" t="s">
        <v>5137</v>
      </c>
      <c r="G213" s="136">
        <v>79</v>
      </c>
      <c r="H213" s="523">
        <v>3</v>
      </c>
      <c r="I213" s="524" t="s">
        <v>4385</v>
      </c>
      <c r="J213" s="525">
        <v>109</v>
      </c>
      <c r="K213" s="135">
        <v>4</v>
      </c>
      <c r="L213" s="499" t="s">
        <v>3629</v>
      </c>
      <c r="M213" s="136">
        <v>231</v>
      </c>
      <c r="N213" s="501">
        <v>1</v>
      </c>
      <c r="O213" s="431" t="s">
        <v>2854</v>
      </c>
      <c r="P213" s="432">
        <v>41</v>
      </c>
      <c r="Q213" s="135">
        <v>9</v>
      </c>
      <c r="R213" t="s">
        <v>2104</v>
      </c>
      <c r="S213" s="136">
        <v>186</v>
      </c>
      <c r="T213" s="314">
        <v>3</v>
      </c>
      <c r="U213" s="315" t="s">
        <v>1341</v>
      </c>
      <c r="V213" s="316">
        <v>141</v>
      </c>
      <c r="W213" s="273">
        <v>5</v>
      </c>
      <c r="X213" s="273" t="s">
        <v>608</v>
      </c>
      <c r="Y213" s="273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523">
        <v>86</v>
      </c>
      <c r="C214" s="524" t="s">
        <v>5882</v>
      </c>
      <c r="D214" s="525">
        <v>23</v>
      </c>
      <c r="E214" s="135">
        <v>97</v>
      </c>
      <c r="F214" s="499" t="s">
        <v>5138</v>
      </c>
      <c r="G214" s="136">
        <v>30</v>
      </c>
      <c r="H214" s="523">
        <v>90</v>
      </c>
      <c r="I214" s="524" t="s">
        <v>4386</v>
      </c>
      <c r="J214" s="525">
        <v>52</v>
      </c>
      <c r="K214" s="135">
        <v>115</v>
      </c>
      <c r="L214" s="499" t="s">
        <v>3630</v>
      </c>
      <c r="M214" s="136">
        <v>69</v>
      </c>
      <c r="N214" s="501">
        <v>101</v>
      </c>
      <c r="O214" s="431" t="s">
        <v>2855</v>
      </c>
      <c r="P214" s="432">
        <v>69</v>
      </c>
      <c r="Q214" s="135">
        <v>129</v>
      </c>
      <c r="R214" t="s">
        <v>2105</v>
      </c>
      <c r="S214" s="136">
        <v>82</v>
      </c>
      <c r="T214" s="314">
        <v>129</v>
      </c>
      <c r="U214" s="315" t="s">
        <v>1342</v>
      </c>
      <c r="V214" s="316">
        <v>103</v>
      </c>
      <c r="W214" s="273">
        <v>95</v>
      </c>
      <c r="X214" s="273" t="s">
        <v>609</v>
      </c>
      <c r="Y214" s="273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523">
        <v>8</v>
      </c>
      <c r="C215" s="524" t="s">
        <v>5883</v>
      </c>
      <c r="D215" s="525">
        <v>19</v>
      </c>
      <c r="E215" s="135">
        <v>17</v>
      </c>
      <c r="F215" s="499" t="s">
        <v>5139</v>
      </c>
      <c r="G215" s="136">
        <v>62</v>
      </c>
      <c r="H215" s="523">
        <v>23</v>
      </c>
      <c r="I215" s="524" t="s">
        <v>4387</v>
      </c>
      <c r="J215" s="525">
        <v>38</v>
      </c>
      <c r="K215" s="135">
        <v>11</v>
      </c>
      <c r="L215" s="499" t="s">
        <v>3631</v>
      </c>
      <c r="M215" s="136">
        <v>62</v>
      </c>
      <c r="N215" s="501">
        <v>18</v>
      </c>
      <c r="O215" s="431" t="s">
        <v>2856</v>
      </c>
      <c r="P215" s="432">
        <v>59</v>
      </c>
      <c r="Q215" s="135">
        <v>13</v>
      </c>
      <c r="R215" t="s">
        <v>2106</v>
      </c>
      <c r="S215" s="136">
        <v>33</v>
      </c>
      <c r="T215" s="314">
        <v>18</v>
      </c>
      <c r="U215" s="315" t="s">
        <v>1343</v>
      </c>
      <c r="V215" s="316">
        <v>74</v>
      </c>
      <c r="W215" s="273">
        <v>17</v>
      </c>
      <c r="X215" s="273" t="s">
        <v>610</v>
      </c>
      <c r="Y215" s="273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523">
        <v>35</v>
      </c>
      <c r="C216" s="524" t="s">
        <v>5884</v>
      </c>
      <c r="D216" s="525">
        <v>18</v>
      </c>
      <c r="E216" s="135">
        <v>47</v>
      </c>
      <c r="F216" s="499" t="s">
        <v>5140</v>
      </c>
      <c r="G216" s="136">
        <v>27</v>
      </c>
      <c r="H216" s="523">
        <v>26</v>
      </c>
      <c r="I216" s="524" t="s">
        <v>4388</v>
      </c>
      <c r="J216" s="525">
        <v>49</v>
      </c>
      <c r="K216" s="135">
        <v>36</v>
      </c>
      <c r="L216" s="499" t="s">
        <v>3632</v>
      </c>
      <c r="M216" s="136">
        <v>39</v>
      </c>
      <c r="N216" s="501">
        <v>43</v>
      </c>
      <c r="O216" s="431" t="s">
        <v>2857</v>
      </c>
      <c r="P216" s="432">
        <v>62</v>
      </c>
      <c r="Q216" s="135">
        <v>36</v>
      </c>
      <c r="R216" t="s">
        <v>2107</v>
      </c>
      <c r="S216" s="136">
        <v>69</v>
      </c>
      <c r="T216" s="314">
        <v>47</v>
      </c>
      <c r="U216" s="315" t="s">
        <v>1344</v>
      </c>
      <c r="V216" s="316">
        <v>96</v>
      </c>
      <c r="W216" s="273">
        <v>43</v>
      </c>
      <c r="X216" s="273" t="s">
        <v>611</v>
      </c>
      <c r="Y216" s="273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523">
        <v>61</v>
      </c>
      <c r="C217" s="524" t="s">
        <v>5885</v>
      </c>
      <c r="D217" s="525">
        <v>18</v>
      </c>
      <c r="E217" s="135">
        <v>51</v>
      </c>
      <c r="F217" s="499" t="s">
        <v>5141</v>
      </c>
      <c r="G217" s="136">
        <v>30</v>
      </c>
      <c r="H217" s="523">
        <v>42</v>
      </c>
      <c r="I217" s="524" t="s">
        <v>4389</v>
      </c>
      <c r="J217" s="525">
        <v>34</v>
      </c>
      <c r="K217" s="135">
        <v>38</v>
      </c>
      <c r="L217" s="499" t="s">
        <v>3633</v>
      </c>
      <c r="M217" s="136">
        <v>49</v>
      </c>
      <c r="N217" s="501">
        <v>47</v>
      </c>
      <c r="O217" s="431" t="s">
        <v>2858</v>
      </c>
      <c r="P217" s="432">
        <v>30</v>
      </c>
      <c r="Q217" s="135">
        <v>44</v>
      </c>
      <c r="R217" t="s">
        <v>2108</v>
      </c>
      <c r="S217" s="136">
        <v>35</v>
      </c>
      <c r="T217" s="314">
        <v>44</v>
      </c>
      <c r="U217" s="315" t="s">
        <v>1345</v>
      </c>
      <c r="V217" s="316">
        <v>72</v>
      </c>
      <c r="W217" s="273">
        <v>47</v>
      </c>
      <c r="X217" s="273" t="s">
        <v>612</v>
      </c>
      <c r="Y217" s="273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523">
        <v>33</v>
      </c>
      <c r="C218" s="524" t="s">
        <v>5886</v>
      </c>
      <c r="D218" s="525">
        <v>13</v>
      </c>
      <c r="E218" s="135">
        <v>39</v>
      </c>
      <c r="F218" s="499" t="s">
        <v>5142</v>
      </c>
      <c r="G218" s="136">
        <v>31</v>
      </c>
      <c r="H218" s="523">
        <v>32</v>
      </c>
      <c r="I218" s="524" t="s">
        <v>4390</v>
      </c>
      <c r="J218" s="525">
        <v>28</v>
      </c>
      <c r="K218" s="135">
        <v>27</v>
      </c>
      <c r="L218" s="499" t="s">
        <v>3634</v>
      </c>
      <c r="M218" s="136">
        <v>60</v>
      </c>
      <c r="N218" s="501">
        <v>37</v>
      </c>
      <c r="O218" s="431" t="s">
        <v>2859</v>
      </c>
      <c r="P218" s="432">
        <v>50</v>
      </c>
      <c r="Q218" s="135">
        <v>37</v>
      </c>
      <c r="R218" t="s">
        <v>2109</v>
      </c>
      <c r="S218" s="136">
        <v>39</v>
      </c>
      <c r="T218" s="314">
        <v>41</v>
      </c>
      <c r="U218" s="315" t="s">
        <v>1346</v>
      </c>
      <c r="V218" s="316">
        <v>97</v>
      </c>
      <c r="W218" s="273">
        <v>42</v>
      </c>
      <c r="X218" s="273" t="s">
        <v>613</v>
      </c>
      <c r="Y218" s="273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523">
        <v>69</v>
      </c>
      <c r="C219" s="524" t="s">
        <v>5887</v>
      </c>
      <c r="D219" s="525">
        <v>34</v>
      </c>
      <c r="E219" s="135">
        <v>68</v>
      </c>
      <c r="F219" s="499" t="s">
        <v>5143</v>
      </c>
      <c r="G219" s="136">
        <v>27</v>
      </c>
      <c r="H219" s="523">
        <v>62</v>
      </c>
      <c r="I219" s="524" t="s">
        <v>4391</v>
      </c>
      <c r="J219" s="525">
        <v>47</v>
      </c>
      <c r="K219" s="135">
        <v>60</v>
      </c>
      <c r="L219" s="499" t="s">
        <v>3635</v>
      </c>
      <c r="M219" s="136">
        <v>43</v>
      </c>
      <c r="N219" s="501">
        <v>75</v>
      </c>
      <c r="O219" s="431" t="s">
        <v>2860</v>
      </c>
      <c r="P219" s="432">
        <v>51</v>
      </c>
      <c r="Q219" s="135">
        <v>68</v>
      </c>
      <c r="R219" t="s">
        <v>2110</v>
      </c>
      <c r="S219" s="136">
        <v>48</v>
      </c>
      <c r="T219" s="314">
        <v>79</v>
      </c>
      <c r="U219" s="315" t="s">
        <v>1347</v>
      </c>
      <c r="V219" s="316">
        <v>64</v>
      </c>
      <c r="W219" s="273">
        <v>62</v>
      </c>
      <c r="X219" s="273" t="s">
        <v>614</v>
      </c>
      <c r="Y219" s="273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523">
        <v>1</v>
      </c>
      <c r="C220" s="524" t="s">
        <v>5697</v>
      </c>
      <c r="D220" s="525">
        <v>22</v>
      </c>
      <c r="E220" s="135">
        <v>1</v>
      </c>
      <c r="F220" s="499" t="s">
        <v>5144</v>
      </c>
      <c r="G220" s="136">
        <v>4</v>
      </c>
      <c r="H220" s="523">
        <v>2</v>
      </c>
      <c r="I220" s="524" t="s">
        <v>4392</v>
      </c>
      <c r="J220" s="525">
        <v>34</v>
      </c>
      <c r="K220" s="135">
        <v>2</v>
      </c>
      <c r="L220" s="499" t="s">
        <v>3636</v>
      </c>
      <c r="M220" s="136">
        <v>225</v>
      </c>
      <c r="N220" s="501">
        <v>2</v>
      </c>
      <c r="O220" s="431" t="s">
        <v>2861</v>
      </c>
      <c r="P220" s="432">
        <v>238</v>
      </c>
      <c r="Q220" s="135">
        <v>2</v>
      </c>
      <c r="R220" t="s">
        <v>2111</v>
      </c>
      <c r="S220" s="136">
        <v>38</v>
      </c>
      <c r="T220" s="314">
        <v>1</v>
      </c>
      <c r="U220" s="315" t="s">
        <v>1348</v>
      </c>
      <c r="V220" s="316">
        <v>39</v>
      </c>
      <c r="W220" s="273">
        <v>1</v>
      </c>
      <c r="X220" s="273" t="s">
        <v>615</v>
      </c>
      <c r="Y220" s="273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523">
        <v>18</v>
      </c>
      <c r="C221" s="524" t="s">
        <v>5888</v>
      </c>
      <c r="D221" s="525">
        <v>99</v>
      </c>
      <c r="E221" s="135">
        <v>17</v>
      </c>
      <c r="F221" s="499" t="s">
        <v>5145</v>
      </c>
      <c r="G221" s="136">
        <v>43</v>
      </c>
      <c r="H221" s="523">
        <v>10</v>
      </c>
      <c r="I221" s="524" t="s">
        <v>4393</v>
      </c>
      <c r="J221" s="525">
        <v>39</v>
      </c>
      <c r="K221" s="135">
        <v>12</v>
      </c>
      <c r="L221" s="499" t="s">
        <v>3637</v>
      </c>
      <c r="M221" s="136">
        <v>54</v>
      </c>
      <c r="N221" s="501">
        <v>16</v>
      </c>
      <c r="O221" s="431" t="s">
        <v>2862</v>
      </c>
      <c r="P221" s="432">
        <v>55</v>
      </c>
      <c r="Q221" s="135">
        <v>6</v>
      </c>
      <c r="R221" t="s">
        <v>2112</v>
      </c>
      <c r="S221" s="136">
        <v>168</v>
      </c>
      <c r="T221" s="314">
        <v>14</v>
      </c>
      <c r="U221" s="315" t="s">
        <v>1349</v>
      </c>
      <c r="V221" s="316">
        <v>99</v>
      </c>
      <c r="W221" s="273">
        <v>13</v>
      </c>
      <c r="X221" s="273" t="s">
        <v>616</v>
      </c>
      <c r="Y221" s="273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523">
        <v>51</v>
      </c>
      <c r="C222" s="524" t="s">
        <v>5889</v>
      </c>
      <c r="D222" s="525">
        <v>22</v>
      </c>
      <c r="E222" s="135">
        <v>47</v>
      </c>
      <c r="F222" s="499" t="s">
        <v>5146</v>
      </c>
      <c r="G222" s="136">
        <v>26</v>
      </c>
      <c r="H222" s="523">
        <v>60</v>
      </c>
      <c r="I222" s="524" t="s">
        <v>4394</v>
      </c>
      <c r="J222" s="525">
        <v>25</v>
      </c>
      <c r="K222" s="135">
        <v>46</v>
      </c>
      <c r="L222" s="499" t="s">
        <v>3638</v>
      </c>
      <c r="M222" s="136">
        <v>40</v>
      </c>
      <c r="N222" s="501">
        <v>45</v>
      </c>
      <c r="O222" s="431" t="s">
        <v>2863</v>
      </c>
      <c r="P222" s="432">
        <v>35</v>
      </c>
      <c r="Q222" s="135">
        <v>49</v>
      </c>
      <c r="R222" t="s">
        <v>2113</v>
      </c>
      <c r="S222" s="136">
        <v>51</v>
      </c>
      <c r="T222" s="314">
        <v>40</v>
      </c>
      <c r="U222" s="315" t="s">
        <v>1350</v>
      </c>
      <c r="V222" s="316">
        <v>64</v>
      </c>
      <c r="W222" s="273">
        <v>49</v>
      </c>
      <c r="X222" s="273" t="s">
        <v>617</v>
      </c>
      <c r="Y222" s="273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523">
        <v>260</v>
      </c>
      <c r="C223" s="524" t="s">
        <v>5890</v>
      </c>
      <c r="D223" s="525">
        <v>17</v>
      </c>
      <c r="E223" s="135">
        <v>285</v>
      </c>
      <c r="F223" s="499" t="s">
        <v>5147</v>
      </c>
      <c r="G223" s="136">
        <v>26</v>
      </c>
      <c r="H223" s="523">
        <v>289</v>
      </c>
      <c r="I223" s="524" t="s">
        <v>4395</v>
      </c>
      <c r="J223" s="525">
        <v>46</v>
      </c>
      <c r="K223" s="135">
        <v>285</v>
      </c>
      <c r="L223" s="499" t="s">
        <v>3639</v>
      </c>
      <c r="M223" s="136">
        <v>54</v>
      </c>
      <c r="N223" s="501">
        <v>286</v>
      </c>
      <c r="O223" s="431" t="s">
        <v>2864</v>
      </c>
      <c r="P223" s="432">
        <v>48</v>
      </c>
      <c r="Q223" s="135">
        <v>308</v>
      </c>
      <c r="R223" t="s">
        <v>2114</v>
      </c>
      <c r="S223" s="136">
        <v>55</v>
      </c>
      <c r="T223" s="314">
        <v>289</v>
      </c>
      <c r="U223" s="315" t="s">
        <v>1351</v>
      </c>
      <c r="V223" s="316">
        <v>69</v>
      </c>
      <c r="W223" s="273">
        <v>252</v>
      </c>
      <c r="X223" s="273" t="s">
        <v>618</v>
      </c>
      <c r="Y223" s="273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523">
        <v>69</v>
      </c>
      <c r="C224" s="524" t="s">
        <v>5891</v>
      </c>
      <c r="D224" s="525">
        <v>17</v>
      </c>
      <c r="E224" s="135">
        <v>79</v>
      </c>
      <c r="F224" s="499" t="s">
        <v>5148</v>
      </c>
      <c r="G224" s="136">
        <v>38</v>
      </c>
      <c r="H224" s="523">
        <v>91</v>
      </c>
      <c r="I224" s="524" t="s">
        <v>4396</v>
      </c>
      <c r="J224" s="525">
        <v>52</v>
      </c>
      <c r="K224" s="135">
        <v>64</v>
      </c>
      <c r="L224" s="499" t="s">
        <v>3640</v>
      </c>
      <c r="M224" s="136">
        <v>58</v>
      </c>
      <c r="N224" s="501">
        <v>70</v>
      </c>
      <c r="O224" s="431" t="s">
        <v>2865</v>
      </c>
      <c r="P224" s="432">
        <v>52</v>
      </c>
      <c r="Q224" s="135">
        <v>80</v>
      </c>
      <c r="R224" t="s">
        <v>2115</v>
      </c>
      <c r="S224" s="136">
        <v>63</v>
      </c>
      <c r="T224" s="314">
        <v>77</v>
      </c>
      <c r="U224" s="315" t="s">
        <v>1352</v>
      </c>
      <c r="V224" s="316">
        <v>72</v>
      </c>
      <c r="W224" s="273">
        <v>58</v>
      </c>
      <c r="X224" s="273" t="s">
        <v>619</v>
      </c>
      <c r="Y224" s="273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523">
        <v>85</v>
      </c>
      <c r="C225" s="524" t="s">
        <v>5892</v>
      </c>
      <c r="D225" s="525">
        <v>42</v>
      </c>
      <c r="E225" s="135">
        <v>94</v>
      </c>
      <c r="F225" s="499" t="s">
        <v>5149</v>
      </c>
      <c r="G225" s="136">
        <v>33</v>
      </c>
      <c r="H225" s="523">
        <v>95</v>
      </c>
      <c r="I225" s="524" t="s">
        <v>4397</v>
      </c>
      <c r="J225" s="525">
        <v>30</v>
      </c>
      <c r="K225" s="135">
        <v>101</v>
      </c>
      <c r="L225" s="499" t="s">
        <v>3641</v>
      </c>
      <c r="M225" s="136">
        <v>35</v>
      </c>
      <c r="N225" s="501">
        <v>106</v>
      </c>
      <c r="O225" s="431" t="s">
        <v>2866</v>
      </c>
      <c r="P225" s="432">
        <v>49</v>
      </c>
      <c r="Q225" s="135">
        <v>103</v>
      </c>
      <c r="R225" t="s">
        <v>2116</v>
      </c>
      <c r="S225" s="136">
        <v>59</v>
      </c>
      <c r="T225" s="314">
        <v>110</v>
      </c>
      <c r="U225" s="315" t="s">
        <v>1353</v>
      </c>
      <c r="V225" s="316">
        <v>93</v>
      </c>
      <c r="W225" s="273">
        <v>104</v>
      </c>
      <c r="X225" s="273" t="s">
        <v>620</v>
      </c>
      <c r="Y225" s="273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523">
        <v>95</v>
      </c>
      <c r="C226" s="524" t="s">
        <v>5893</v>
      </c>
      <c r="D226" s="525">
        <v>11</v>
      </c>
      <c r="E226" s="135">
        <v>104</v>
      </c>
      <c r="F226" s="499" t="s">
        <v>5150</v>
      </c>
      <c r="G226" s="136">
        <v>22</v>
      </c>
      <c r="H226" s="523">
        <v>153</v>
      </c>
      <c r="I226" s="524" t="s">
        <v>4398</v>
      </c>
      <c r="J226" s="525">
        <v>39</v>
      </c>
      <c r="K226" s="135">
        <v>137</v>
      </c>
      <c r="L226" s="499" t="s">
        <v>3642</v>
      </c>
      <c r="M226" s="136">
        <v>26</v>
      </c>
      <c r="N226" s="501">
        <v>123</v>
      </c>
      <c r="O226" s="431" t="s">
        <v>2867</v>
      </c>
      <c r="P226" s="432">
        <v>43</v>
      </c>
      <c r="Q226" s="135">
        <v>135</v>
      </c>
      <c r="R226" t="s">
        <v>2117</v>
      </c>
      <c r="S226" s="136">
        <v>40</v>
      </c>
      <c r="T226" s="314">
        <v>123</v>
      </c>
      <c r="U226" s="315" t="s">
        <v>1354</v>
      </c>
      <c r="V226" s="316">
        <v>60</v>
      </c>
      <c r="W226" s="273">
        <v>144</v>
      </c>
      <c r="X226" s="273" t="s">
        <v>621</v>
      </c>
      <c r="Y226" s="273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523">
        <v>9</v>
      </c>
      <c r="C227" s="524" t="s">
        <v>5894</v>
      </c>
      <c r="D227" s="525">
        <v>15</v>
      </c>
      <c r="E227" s="135">
        <v>9</v>
      </c>
      <c r="F227" s="499" t="s">
        <v>5151</v>
      </c>
      <c r="G227" s="136">
        <v>35</v>
      </c>
      <c r="H227" s="523">
        <v>5</v>
      </c>
      <c r="I227" s="524" t="s">
        <v>4399</v>
      </c>
      <c r="J227" s="525">
        <v>99</v>
      </c>
      <c r="K227" s="135">
        <v>14</v>
      </c>
      <c r="L227" s="499" t="s">
        <v>3643</v>
      </c>
      <c r="M227" s="136">
        <v>39</v>
      </c>
      <c r="N227" s="501">
        <v>16</v>
      </c>
      <c r="O227" s="431" t="s">
        <v>2868</v>
      </c>
      <c r="P227" s="432">
        <v>47</v>
      </c>
      <c r="Q227" s="135">
        <v>16</v>
      </c>
      <c r="R227" t="s">
        <v>2118</v>
      </c>
      <c r="S227" s="136">
        <v>65</v>
      </c>
      <c r="T227" s="314">
        <v>11</v>
      </c>
      <c r="U227" s="315" t="s">
        <v>1355</v>
      </c>
      <c r="V227" s="316">
        <v>64</v>
      </c>
      <c r="W227" s="273">
        <v>14</v>
      </c>
      <c r="X227" s="273" t="s">
        <v>622</v>
      </c>
      <c r="Y227" s="273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523">
        <v>202</v>
      </c>
      <c r="C228" s="524" t="s">
        <v>5895</v>
      </c>
      <c r="D228" s="525">
        <v>11</v>
      </c>
      <c r="E228" s="135">
        <v>224</v>
      </c>
      <c r="F228" s="499" t="s">
        <v>5152</v>
      </c>
      <c r="G228" s="136">
        <v>15</v>
      </c>
      <c r="H228" s="523">
        <v>213</v>
      </c>
      <c r="I228" s="524" t="s">
        <v>4400</v>
      </c>
      <c r="J228" s="525">
        <v>29</v>
      </c>
      <c r="K228" s="135">
        <v>250</v>
      </c>
      <c r="L228" s="499" t="s">
        <v>3644</v>
      </c>
      <c r="M228" s="136">
        <v>30</v>
      </c>
      <c r="N228" s="501">
        <v>228</v>
      </c>
      <c r="O228" s="431" t="s">
        <v>2869</v>
      </c>
      <c r="P228" s="432">
        <v>29</v>
      </c>
      <c r="Q228" s="135">
        <v>236</v>
      </c>
      <c r="R228" t="s">
        <v>2119</v>
      </c>
      <c r="S228" s="136">
        <v>33</v>
      </c>
      <c r="T228" s="314">
        <v>252</v>
      </c>
      <c r="U228" s="315" t="s">
        <v>1356</v>
      </c>
      <c r="V228" s="316">
        <v>53</v>
      </c>
      <c r="W228" s="273">
        <v>242</v>
      </c>
      <c r="X228" s="273" t="s">
        <v>623</v>
      </c>
      <c r="Y228" s="273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523">
        <v>13</v>
      </c>
      <c r="C229" s="524" t="s">
        <v>5896</v>
      </c>
      <c r="D229" s="525">
        <v>14</v>
      </c>
      <c r="E229" s="135">
        <v>11</v>
      </c>
      <c r="F229" s="499" t="s">
        <v>5153</v>
      </c>
      <c r="G229" s="136">
        <v>17</v>
      </c>
      <c r="H229" s="523">
        <v>13</v>
      </c>
      <c r="I229" s="524" t="s">
        <v>4401</v>
      </c>
      <c r="J229" s="525">
        <v>30</v>
      </c>
      <c r="K229" s="135">
        <v>17</v>
      </c>
      <c r="L229" s="499" t="s">
        <v>3645</v>
      </c>
      <c r="M229" s="136">
        <v>25</v>
      </c>
      <c r="N229" s="501">
        <v>15</v>
      </c>
      <c r="O229" s="431" t="s">
        <v>2870</v>
      </c>
      <c r="P229" s="432">
        <v>48</v>
      </c>
      <c r="Q229" s="135">
        <v>17</v>
      </c>
      <c r="R229" t="s">
        <v>2120</v>
      </c>
      <c r="S229" s="136">
        <v>41</v>
      </c>
      <c r="T229" s="314">
        <v>17</v>
      </c>
      <c r="U229" s="315" t="s">
        <v>1357</v>
      </c>
      <c r="V229" s="316">
        <v>102</v>
      </c>
      <c r="W229" s="273">
        <v>7</v>
      </c>
      <c r="X229" s="273" t="s">
        <v>624</v>
      </c>
      <c r="Y229" s="273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523">
        <v>203</v>
      </c>
      <c r="C230" s="524" t="s">
        <v>5897</v>
      </c>
      <c r="D230" s="525">
        <v>29</v>
      </c>
      <c r="E230" s="135">
        <v>243</v>
      </c>
      <c r="F230" s="499" t="s">
        <v>5154</v>
      </c>
      <c r="G230" s="136">
        <v>38</v>
      </c>
      <c r="H230" s="523">
        <v>212</v>
      </c>
      <c r="I230" s="524" t="s">
        <v>4402</v>
      </c>
      <c r="J230" s="525">
        <v>59</v>
      </c>
      <c r="K230" s="135">
        <v>234</v>
      </c>
      <c r="L230" s="499" t="s">
        <v>3646</v>
      </c>
      <c r="M230" s="136">
        <v>59</v>
      </c>
      <c r="N230" s="501">
        <v>233</v>
      </c>
      <c r="O230" s="431" t="s">
        <v>2871</v>
      </c>
      <c r="P230" s="432">
        <v>63</v>
      </c>
      <c r="Q230" s="135">
        <v>236</v>
      </c>
      <c r="R230" t="s">
        <v>2121</v>
      </c>
      <c r="S230" s="136">
        <v>76</v>
      </c>
      <c r="T230" s="314">
        <v>250</v>
      </c>
      <c r="U230" s="315" t="s">
        <v>1358</v>
      </c>
      <c r="V230" s="316">
        <v>91</v>
      </c>
      <c r="W230" s="273">
        <v>249</v>
      </c>
      <c r="X230" s="273" t="s">
        <v>625</v>
      </c>
      <c r="Y230" s="273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523">
        <v>4</v>
      </c>
      <c r="C231" s="524" t="s">
        <v>5898</v>
      </c>
      <c r="D231" s="525">
        <v>29</v>
      </c>
      <c r="E231" s="135">
        <v>5</v>
      </c>
      <c r="F231" s="499" t="s">
        <v>5155</v>
      </c>
      <c r="G231" s="136">
        <v>63</v>
      </c>
      <c r="H231" s="523">
        <v>6</v>
      </c>
      <c r="I231" s="524" t="s">
        <v>4403</v>
      </c>
      <c r="J231" s="525">
        <v>79</v>
      </c>
      <c r="K231" s="135">
        <v>3</v>
      </c>
      <c r="L231" s="499" t="s">
        <v>3647</v>
      </c>
      <c r="M231" s="136">
        <v>51</v>
      </c>
      <c r="N231" s="501">
        <v>2</v>
      </c>
      <c r="O231" s="431" t="s">
        <v>2872</v>
      </c>
      <c r="P231" s="432">
        <v>143</v>
      </c>
      <c r="Q231" s="135">
        <v>7</v>
      </c>
      <c r="R231" t="s">
        <v>2122</v>
      </c>
      <c r="S231" s="136">
        <v>249</v>
      </c>
      <c r="T231" s="314">
        <v>1</v>
      </c>
      <c r="U231" s="315" t="s">
        <v>1359</v>
      </c>
      <c r="V231" s="316">
        <v>10</v>
      </c>
      <c r="W231" s="273">
        <v>5</v>
      </c>
      <c r="X231" s="273" t="s">
        <v>626</v>
      </c>
      <c r="Y231" s="273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523">
        <v>21</v>
      </c>
      <c r="C232" s="524" t="s">
        <v>5899</v>
      </c>
      <c r="D232" s="525">
        <v>28</v>
      </c>
      <c r="E232" s="135">
        <v>20</v>
      </c>
      <c r="F232" s="499" t="s">
        <v>5156</v>
      </c>
      <c r="G232" s="136">
        <v>9</v>
      </c>
      <c r="H232" s="523">
        <v>19</v>
      </c>
      <c r="I232" s="524" t="s">
        <v>4404</v>
      </c>
      <c r="J232" s="525">
        <v>65</v>
      </c>
      <c r="K232" s="135">
        <v>24</v>
      </c>
      <c r="L232" s="499" t="s">
        <v>3648</v>
      </c>
      <c r="M232" s="136">
        <v>52</v>
      </c>
      <c r="N232" s="501">
        <v>19</v>
      </c>
      <c r="O232" s="431" t="s">
        <v>2873</v>
      </c>
      <c r="P232" s="432">
        <v>69</v>
      </c>
      <c r="Q232" s="135">
        <v>19</v>
      </c>
      <c r="R232" t="s">
        <v>2123</v>
      </c>
      <c r="S232" s="136">
        <v>63</v>
      </c>
      <c r="T232" s="314">
        <v>19</v>
      </c>
      <c r="U232" s="315" t="s">
        <v>1360</v>
      </c>
      <c r="V232" s="316">
        <v>94</v>
      </c>
      <c r="W232" s="273">
        <v>27</v>
      </c>
      <c r="X232" s="273" t="s">
        <v>627</v>
      </c>
      <c r="Y232" s="273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523">
        <v>180</v>
      </c>
      <c r="C233" s="524" t="s">
        <v>5900</v>
      </c>
      <c r="D233" s="525">
        <v>16</v>
      </c>
      <c r="E233" s="135">
        <v>161</v>
      </c>
      <c r="F233" s="499" t="s">
        <v>5157</v>
      </c>
      <c r="G233" s="136">
        <v>33</v>
      </c>
      <c r="H233" s="523">
        <v>142</v>
      </c>
      <c r="I233" s="524" t="s">
        <v>4405</v>
      </c>
      <c r="J233" s="525">
        <v>30</v>
      </c>
      <c r="K233" s="135">
        <v>198</v>
      </c>
      <c r="L233" s="499" t="s">
        <v>3649</v>
      </c>
      <c r="M233" s="136">
        <v>37</v>
      </c>
      <c r="N233" s="501">
        <v>216</v>
      </c>
      <c r="O233" s="431" t="s">
        <v>2874</v>
      </c>
      <c r="P233" s="432">
        <v>63</v>
      </c>
      <c r="Q233" s="135">
        <v>189</v>
      </c>
      <c r="R233" t="s">
        <v>2124</v>
      </c>
      <c r="S233" s="136">
        <v>53</v>
      </c>
      <c r="T233" s="314">
        <v>209</v>
      </c>
      <c r="U233" s="315" t="s">
        <v>1361</v>
      </c>
      <c r="V233" s="316">
        <v>84</v>
      </c>
      <c r="W233" s="273">
        <v>203</v>
      </c>
      <c r="X233" s="273" t="s">
        <v>628</v>
      </c>
      <c r="Y233" s="273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523">
        <v>25</v>
      </c>
      <c r="C234" s="524" t="s">
        <v>5901</v>
      </c>
      <c r="D234" s="525">
        <v>28</v>
      </c>
      <c r="E234" s="135">
        <v>46</v>
      </c>
      <c r="F234" s="499" t="s">
        <v>5158</v>
      </c>
      <c r="G234" s="136">
        <v>30</v>
      </c>
      <c r="H234" s="523">
        <v>59</v>
      </c>
      <c r="I234" s="524" t="s">
        <v>4406</v>
      </c>
      <c r="J234" s="525">
        <v>90</v>
      </c>
      <c r="K234" s="135">
        <v>37</v>
      </c>
      <c r="L234" s="499" t="s">
        <v>3650</v>
      </c>
      <c r="M234" s="136">
        <v>50</v>
      </c>
      <c r="N234" s="501">
        <v>37</v>
      </c>
      <c r="O234" s="431" t="s">
        <v>2875</v>
      </c>
      <c r="P234" s="432">
        <v>71</v>
      </c>
      <c r="Q234" s="135">
        <v>33</v>
      </c>
      <c r="R234" t="s">
        <v>2125</v>
      </c>
      <c r="S234" s="136">
        <v>91</v>
      </c>
      <c r="T234" s="314">
        <v>18</v>
      </c>
      <c r="U234" s="315" t="s">
        <v>1362</v>
      </c>
      <c r="V234" s="316">
        <v>139</v>
      </c>
      <c r="W234" s="273">
        <v>28</v>
      </c>
      <c r="X234" s="273" t="s">
        <v>629</v>
      </c>
      <c r="Y234" s="273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523">
        <v>72</v>
      </c>
      <c r="C235" s="524" t="s">
        <v>5902</v>
      </c>
      <c r="D235" s="525">
        <v>9</v>
      </c>
      <c r="E235" s="135">
        <v>81</v>
      </c>
      <c r="F235" s="499" t="s">
        <v>5159</v>
      </c>
      <c r="G235" s="136">
        <v>28</v>
      </c>
      <c r="H235" s="523">
        <v>57</v>
      </c>
      <c r="I235" s="524" t="s">
        <v>4407</v>
      </c>
      <c r="J235" s="525">
        <v>32</v>
      </c>
      <c r="K235" s="135">
        <v>82</v>
      </c>
      <c r="L235" s="499" t="s">
        <v>3651</v>
      </c>
      <c r="M235" s="136">
        <v>42</v>
      </c>
      <c r="N235" s="501">
        <v>58</v>
      </c>
      <c r="O235" s="431" t="s">
        <v>2876</v>
      </c>
      <c r="P235" s="432">
        <v>51</v>
      </c>
      <c r="Q235" s="135">
        <v>58</v>
      </c>
      <c r="R235" t="s">
        <v>2126</v>
      </c>
      <c r="S235" s="136">
        <v>52</v>
      </c>
      <c r="T235" s="314">
        <v>58</v>
      </c>
      <c r="U235" s="315" t="s">
        <v>1363</v>
      </c>
      <c r="V235" s="316">
        <v>56</v>
      </c>
      <c r="W235" s="273">
        <v>69</v>
      </c>
      <c r="X235" s="273" t="s">
        <v>630</v>
      </c>
      <c r="Y235" s="273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523">
        <v>35</v>
      </c>
      <c r="C236" s="524" t="s">
        <v>5903</v>
      </c>
      <c r="D236" s="525">
        <v>11</v>
      </c>
      <c r="E236" s="135">
        <v>29</v>
      </c>
      <c r="F236" s="499" t="s">
        <v>5160</v>
      </c>
      <c r="G236" s="136">
        <v>13</v>
      </c>
      <c r="H236" s="523">
        <v>36</v>
      </c>
      <c r="I236" s="524" t="s">
        <v>4408</v>
      </c>
      <c r="J236" s="525">
        <v>32</v>
      </c>
      <c r="K236" s="135">
        <v>34</v>
      </c>
      <c r="L236" s="499" t="s">
        <v>3652</v>
      </c>
      <c r="M236" s="136">
        <v>43</v>
      </c>
      <c r="N236" s="501">
        <v>32</v>
      </c>
      <c r="O236" s="431" t="s">
        <v>2877</v>
      </c>
      <c r="P236" s="432">
        <v>49</v>
      </c>
      <c r="Q236" s="135">
        <v>42</v>
      </c>
      <c r="R236" t="s">
        <v>2127</v>
      </c>
      <c r="S236" s="136">
        <v>38</v>
      </c>
      <c r="T236" s="314">
        <v>35</v>
      </c>
      <c r="U236" s="315" t="s">
        <v>1364</v>
      </c>
      <c r="V236" s="316">
        <v>53</v>
      </c>
      <c r="W236" s="273">
        <v>34</v>
      </c>
      <c r="X236" s="273" t="s">
        <v>631</v>
      </c>
      <c r="Y236" s="273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523">
        <v>15</v>
      </c>
      <c r="C237" s="524" t="s">
        <v>5904</v>
      </c>
      <c r="D237" s="525">
        <v>28</v>
      </c>
      <c r="E237" s="135">
        <v>16</v>
      </c>
      <c r="F237" s="499" t="s">
        <v>5161</v>
      </c>
      <c r="G237" s="136">
        <v>30</v>
      </c>
      <c r="H237" s="523">
        <v>17</v>
      </c>
      <c r="I237" s="524" t="s">
        <v>4409</v>
      </c>
      <c r="J237" s="525">
        <v>65</v>
      </c>
      <c r="K237" s="135">
        <v>16</v>
      </c>
      <c r="L237" s="499" t="s">
        <v>3653</v>
      </c>
      <c r="M237" s="136">
        <v>64</v>
      </c>
      <c r="N237" s="501">
        <v>20</v>
      </c>
      <c r="O237" s="431" t="s">
        <v>2878</v>
      </c>
      <c r="P237" s="432">
        <v>39</v>
      </c>
      <c r="Q237" s="135">
        <v>25</v>
      </c>
      <c r="R237" t="s">
        <v>2128</v>
      </c>
      <c r="S237" s="136">
        <v>52</v>
      </c>
      <c r="T237" s="314">
        <v>19</v>
      </c>
      <c r="U237" s="315" t="s">
        <v>1365</v>
      </c>
      <c r="V237" s="316">
        <v>91</v>
      </c>
      <c r="W237" s="273">
        <v>18</v>
      </c>
      <c r="X237" s="273" t="s">
        <v>632</v>
      </c>
      <c r="Y237" s="273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533">
        <v>479</v>
      </c>
      <c r="C238" s="527" t="s">
        <v>5905</v>
      </c>
      <c r="D238" s="528">
        <v>14</v>
      </c>
      <c r="E238" s="131">
        <v>538</v>
      </c>
      <c r="F238" s="37" t="s">
        <v>5162</v>
      </c>
      <c r="G238" s="132">
        <v>20</v>
      </c>
      <c r="H238" s="533">
        <v>521</v>
      </c>
      <c r="I238" s="527" t="s">
        <v>4410</v>
      </c>
      <c r="J238" s="528">
        <v>27</v>
      </c>
      <c r="K238" s="131">
        <v>550</v>
      </c>
      <c r="L238" s="37" t="s">
        <v>3654</v>
      </c>
      <c r="M238" s="132">
        <v>28</v>
      </c>
      <c r="N238" s="434">
        <v>558</v>
      </c>
      <c r="O238" s="434" t="s">
        <v>2879</v>
      </c>
      <c r="P238" s="435">
        <v>36</v>
      </c>
      <c r="Q238" s="131">
        <v>574</v>
      </c>
      <c r="R238" s="37" t="s">
        <v>2129</v>
      </c>
      <c r="S238" s="132">
        <v>49</v>
      </c>
      <c r="T238" s="317">
        <v>547</v>
      </c>
      <c r="U238" s="318" t="s">
        <v>1366</v>
      </c>
      <c r="V238" s="319">
        <v>69</v>
      </c>
      <c r="W238" s="273">
        <v>541</v>
      </c>
      <c r="X238" s="273" t="s">
        <v>633</v>
      </c>
      <c r="Y238" s="273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9"/>
      <c r="X239" s="159"/>
      <c r="Y239" s="159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9630-6768-40A6-8F2D-72F6614BE4AA}">
  <sheetPr>
    <tabColor rgb="FFFFC000"/>
  </sheetPr>
  <dimension ref="A1:BO301"/>
  <sheetViews>
    <sheetView zoomScaleNormal="100" workbookViewId="0">
      <selection activeCell="A5" sqref="A5"/>
    </sheetView>
  </sheetViews>
  <sheetFormatPr defaultRowHeight="12.75" x14ac:dyDescent="0.2"/>
  <cols>
    <col min="1" max="1" width="18.140625" customWidth="1"/>
    <col min="2" max="4" width="18.140625" style="14" customWidth="1"/>
    <col min="5" max="5" width="15.140625" style="14" customWidth="1"/>
    <col min="6" max="6" width="16" style="14" customWidth="1"/>
    <col min="7" max="7" width="12.42578125" style="14" customWidth="1"/>
    <col min="8" max="8" width="3.42578125" customWidth="1"/>
    <col min="9" max="12" width="11.28515625" customWidth="1"/>
    <col min="13" max="13" width="3.7109375" customWidth="1"/>
    <col min="15" max="15" width="9.28515625" customWidth="1"/>
    <col min="16" max="16" width="9.85546875" customWidth="1"/>
    <col min="18" max="18" width="9.140625" customWidth="1"/>
    <col min="19" max="19" width="9.85546875" customWidth="1"/>
    <col min="23" max="23" width="10" customWidth="1"/>
  </cols>
  <sheetData>
    <row r="1" spans="1:25" x14ac:dyDescent="0.2">
      <c r="A1" s="52" t="s">
        <v>193</v>
      </c>
      <c r="B1" s="3"/>
      <c r="C1" s="3"/>
      <c r="D1" s="3"/>
      <c r="E1" s="3"/>
      <c r="F1" s="3"/>
      <c r="G1" s="3"/>
    </row>
    <row r="2" spans="1:25" x14ac:dyDescent="0.2">
      <c r="A2" s="21" t="s">
        <v>5917</v>
      </c>
      <c r="B2" s="3"/>
      <c r="C2" s="3"/>
      <c r="D2" s="3"/>
      <c r="E2" s="3"/>
      <c r="F2" s="3"/>
      <c r="G2" s="3"/>
    </row>
    <row r="3" spans="1:25" x14ac:dyDescent="0.2">
      <c r="A3" s="20" t="s">
        <v>5918</v>
      </c>
    </row>
    <row r="4" spans="1:25" x14ac:dyDescent="0.2">
      <c r="A4" s="20"/>
    </row>
    <row r="5" spans="1:25" x14ac:dyDescent="0.2">
      <c r="A5" s="569"/>
      <c r="B5" s="653"/>
      <c r="C5" s="653"/>
      <c r="D5" s="653"/>
      <c r="E5" s="653"/>
      <c r="F5" s="653"/>
      <c r="G5" s="653"/>
    </row>
    <row r="6" spans="1:25" ht="30" x14ac:dyDescent="0.25">
      <c r="A6" s="646"/>
      <c r="C6" s="653">
        <v>2022</v>
      </c>
      <c r="D6" s="653"/>
      <c r="F6" s="653">
        <v>2021</v>
      </c>
      <c r="G6" s="653"/>
      <c r="I6" s="671" t="s">
        <v>5910</v>
      </c>
      <c r="J6" s="671" t="s">
        <v>5919</v>
      </c>
      <c r="K6" s="671" t="s">
        <v>5920</v>
      </c>
      <c r="L6" s="671" t="s">
        <v>5910</v>
      </c>
      <c r="N6" s="683"/>
      <c r="O6" s="671"/>
      <c r="P6" s="684">
        <v>2022</v>
      </c>
      <c r="Q6" s="671"/>
      <c r="R6" s="671"/>
      <c r="S6" s="684">
        <v>2021</v>
      </c>
      <c r="T6" s="671"/>
      <c r="U6" s="680"/>
      <c r="V6" s="685" t="s">
        <v>5910</v>
      </c>
      <c r="W6" s="685" t="s">
        <v>5919</v>
      </c>
      <c r="X6" s="685" t="s">
        <v>5920</v>
      </c>
      <c r="Y6" s="685" t="s">
        <v>5910</v>
      </c>
    </row>
    <row r="7" spans="1:25" ht="15" x14ac:dyDescent="0.25">
      <c r="A7" s="646"/>
      <c r="B7" s="653" t="s">
        <v>262</v>
      </c>
      <c r="C7" s="653" t="s">
        <v>263</v>
      </c>
      <c r="D7" s="653" t="s">
        <v>264</v>
      </c>
      <c r="E7" s="653" t="s">
        <v>262</v>
      </c>
      <c r="F7" s="653" t="s">
        <v>263</v>
      </c>
      <c r="G7" s="653" t="s">
        <v>264</v>
      </c>
      <c r="I7" s="672" t="s">
        <v>262</v>
      </c>
      <c r="J7" s="672" t="s">
        <v>263</v>
      </c>
      <c r="K7" s="672" t="s">
        <v>263</v>
      </c>
      <c r="L7" s="672" t="s">
        <v>264</v>
      </c>
      <c r="N7" s="686"/>
      <c r="O7" s="687" t="s">
        <v>262</v>
      </c>
      <c r="P7" s="672" t="s">
        <v>263</v>
      </c>
      <c r="Q7" s="687" t="s">
        <v>264</v>
      </c>
      <c r="R7" s="687" t="s">
        <v>262</v>
      </c>
      <c r="S7" s="672" t="s">
        <v>263</v>
      </c>
      <c r="T7" s="687" t="s">
        <v>264</v>
      </c>
      <c r="U7" s="680"/>
      <c r="V7" s="672" t="s">
        <v>262</v>
      </c>
      <c r="W7" s="672" t="s">
        <v>263</v>
      </c>
      <c r="X7" s="672" t="s">
        <v>263</v>
      </c>
      <c r="Y7" s="672" t="s">
        <v>264</v>
      </c>
    </row>
    <row r="8" spans="1:25" ht="15" x14ac:dyDescent="0.25">
      <c r="A8" s="25" t="s">
        <v>20</v>
      </c>
      <c r="B8" s="656">
        <v>6100</v>
      </c>
      <c r="C8" s="663">
        <v>252649</v>
      </c>
      <c r="D8" s="657">
        <v>28</v>
      </c>
      <c r="E8" s="59">
        <v>6155</v>
      </c>
      <c r="F8" s="665">
        <v>239666</v>
      </c>
      <c r="G8" s="60">
        <v>25</v>
      </c>
      <c r="I8" s="673">
        <f>(B8-E8)/E8</f>
        <v>-8.9358245329000819E-3</v>
      </c>
      <c r="J8" s="674">
        <f>(C8-F8)</f>
        <v>12983</v>
      </c>
      <c r="K8" s="675">
        <f>(C8-F8)/F8</f>
        <v>5.4171221616749976E-2</v>
      </c>
      <c r="L8" s="676">
        <f>(D8-G8)/G8</f>
        <v>0.12</v>
      </c>
      <c r="N8" s="688" t="s">
        <v>20</v>
      </c>
      <c r="O8" s="717">
        <f>B8</f>
        <v>6100</v>
      </c>
      <c r="P8" s="689">
        <f>C8</f>
        <v>252649</v>
      </c>
      <c r="Q8" s="690">
        <f t="shared" ref="Q8:T8" si="0">D8</f>
        <v>28</v>
      </c>
      <c r="R8" s="720">
        <f t="shared" si="0"/>
        <v>6155</v>
      </c>
      <c r="S8" s="692">
        <f>F8</f>
        <v>239666</v>
      </c>
      <c r="T8" s="693">
        <f t="shared" si="0"/>
        <v>25</v>
      </c>
      <c r="U8" s="680"/>
      <c r="V8" s="694">
        <f>(O8-R8)/R8</f>
        <v>-8.9358245329000819E-3</v>
      </c>
      <c r="W8" s="695">
        <f>(P8-S8)</f>
        <v>12983</v>
      </c>
      <c r="X8" s="696">
        <f>(P8-S8)/S8</f>
        <v>5.4171221616749976E-2</v>
      </c>
      <c r="Y8" s="696">
        <f>(Q8-T8)/T8</f>
        <v>0.12</v>
      </c>
    </row>
    <row r="9" spans="1:25" ht="15" x14ac:dyDescent="0.25">
      <c r="A9" s="20" t="s">
        <v>21</v>
      </c>
      <c r="B9" s="658">
        <v>47</v>
      </c>
      <c r="C9" s="664">
        <v>444587</v>
      </c>
      <c r="D9" s="659">
        <v>14</v>
      </c>
      <c r="E9" s="63">
        <v>31</v>
      </c>
      <c r="F9" s="666">
        <v>432435</v>
      </c>
      <c r="G9" s="64">
        <v>31</v>
      </c>
      <c r="I9" s="677">
        <f>(B9-E9)/E9</f>
        <v>0.5161290322580645</v>
      </c>
      <c r="J9" s="678">
        <f>(C9-F9)</f>
        <v>12152</v>
      </c>
      <c r="K9" s="677">
        <f t="shared" ref="K9:L24" si="1">(C9-F9)/F9</f>
        <v>2.8101333148334431E-2</v>
      </c>
      <c r="L9" s="677">
        <f t="shared" si="1"/>
        <v>-0.54838709677419351</v>
      </c>
      <c r="N9" s="688" t="s">
        <v>71</v>
      </c>
      <c r="O9" s="717">
        <f t="shared" ref="O9:T9" si="2">B32</f>
        <v>2481</v>
      </c>
      <c r="P9" s="689">
        <f>C32</f>
        <v>477979</v>
      </c>
      <c r="Q9" s="690">
        <f t="shared" si="2"/>
        <v>18</v>
      </c>
      <c r="R9" s="720">
        <f t="shared" si="2"/>
        <v>2707</v>
      </c>
      <c r="S9" s="692">
        <f>F32</f>
        <v>419702</v>
      </c>
      <c r="T9" s="693">
        <f t="shared" si="2"/>
        <v>26</v>
      </c>
      <c r="U9" s="688"/>
      <c r="V9" s="694">
        <f>(O9-R9)/R9</f>
        <v>-8.3487255264130034E-2</v>
      </c>
      <c r="W9" s="695">
        <f>(P9-S9)</f>
        <v>58277</v>
      </c>
      <c r="X9" s="696">
        <f t="shared" ref="X9:Y15" si="3">(P9-S9)/S9</f>
        <v>0.13885328161409763</v>
      </c>
      <c r="Y9" s="696">
        <f t="shared" si="3"/>
        <v>-0.30769230769230771</v>
      </c>
    </row>
    <row r="10" spans="1:25" ht="15" x14ac:dyDescent="0.25">
      <c r="A10" s="20" t="s">
        <v>22</v>
      </c>
      <c r="B10" s="658">
        <v>108</v>
      </c>
      <c r="C10" s="664">
        <v>212648</v>
      </c>
      <c r="D10" s="659">
        <v>16</v>
      </c>
      <c r="E10" s="63">
        <v>103</v>
      </c>
      <c r="F10" s="666">
        <v>187994</v>
      </c>
      <c r="G10" s="64">
        <v>21</v>
      </c>
      <c r="I10" s="677">
        <f>(B10-E10)/E10</f>
        <v>4.8543689320388349E-2</v>
      </c>
      <c r="J10" s="678">
        <f>(C10-F10)</f>
        <v>24654</v>
      </c>
      <c r="K10" s="677">
        <f t="shared" si="1"/>
        <v>0.13114248327074268</v>
      </c>
      <c r="L10" s="677">
        <f t="shared" si="1"/>
        <v>-0.23809523809523808</v>
      </c>
      <c r="N10" s="688" t="s">
        <v>94</v>
      </c>
      <c r="O10" s="717">
        <f t="shared" ref="O10:T10" si="4">B86</f>
        <v>631</v>
      </c>
      <c r="P10" s="689">
        <f t="shared" si="4"/>
        <v>474787</v>
      </c>
      <c r="Q10" s="690">
        <f t="shared" si="4"/>
        <v>50</v>
      </c>
      <c r="R10" s="720">
        <f t="shared" si="4"/>
        <v>640</v>
      </c>
      <c r="S10" s="692">
        <f t="shared" si="4"/>
        <v>445495</v>
      </c>
      <c r="T10" s="693">
        <f t="shared" si="4"/>
        <v>33</v>
      </c>
      <c r="U10" s="688"/>
      <c r="V10" s="694">
        <f>(O10-R10)/R10</f>
        <v>-1.40625E-2</v>
      </c>
      <c r="W10" s="695">
        <f>(P10-S10)</f>
        <v>29292</v>
      </c>
      <c r="X10" s="696">
        <f t="shared" si="3"/>
        <v>6.5751579703475907E-2</v>
      </c>
      <c r="Y10" s="696">
        <f t="shared" si="3"/>
        <v>0.51515151515151514</v>
      </c>
    </row>
    <row r="11" spans="1:25" ht="15" x14ac:dyDescent="0.25">
      <c r="A11" s="20" t="s">
        <v>23</v>
      </c>
      <c r="B11" s="658">
        <v>103</v>
      </c>
      <c r="C11" s="664">
        <v>234297</v>
      </c>
      <c r="D11" s="659">
        <v>16</v>
      </c>
      <c r="E11" s="63">
        <v>148</v>
      </c>
      <c r="F11" s="666">
        <v>212673</v>
      </c>
      <c r="G11" s="64">
        <v>18</v>
      </c>
      <c r="I11" s="677">
        <f t="shared" ref="I11:I25" si="5">(B11-E11)/E11</f>
        <v>-0.30405405405405406</v>
      </c>
      <c r="J11" s="678">
        <f t="shared" ref="J11:J25" si="6">(C11-F11)</f>
        <v>21624</v>
      </c>
      <c r="K11" s="677">
        <f t="shared" si="1"/>
        <v>0.10167722277863199</v>
      </c>
      <c r="L11" s="677">
        <f t="shared" si="1"/>
        <v>-0.1111111111111111</v>
      </c>
      <c r="N11" s="697" t="s">
        <v>62</v>
      </c>
      <c r="O11" s="718">
        <f t="shared" ref="O11:T11" si="7">B66</f>
        <v>847</v>
      </c>
      <c r="P11" s="698">
        <f t="shared" si="7"/>
        <v>364763</v>
      </c>
      <c r="Q11" s="699">
        <f t="shared" si="7"/>
        <v>21</v>
      </c>
      <c r="R11" s="721">
        <f t="shared" si="7"/>
        <v>947</v>
      </c>
      <c r="S11" s="701">
        <f t="shared" si="7"/>
        <v>329543</v>
      </c>
      <c r="T11" s="702">
        <f t="shared" si="7"/>
        <v>23</v>
      </c>
      <c r="U11" s="688"/>
      <c r="V11" s="703">
        <f>(O11-R11)/R11</f>
        <v>-0.10559662090813093</v>
      </c>
      <c r="W11" s="704">
        <f>(P11-S11)</f>
        <v>35220</v>
      </c>
      <c r="X11" s="705">
        <f t="shared" si="3"/>
        <v>0.10687527879518</v>
      </c>
      <c r="Y11" s="705">
        <f t="shared" si="3"/>
        <v>-8.6956521739130432E-2</v>
      </c>
    </row>
    <row r="12" spans="1:25" ht="15" x14ac:dyDescent="0.25">
      <c r="A12" s="20" t="s">
        <v>24</v>
      </c>
      <c r="B12" s="658">
        <v>71</v>
      </c>
      <c r="C12" s="664">
        <v>653127</v>
      </c>
      <c r="D12" s="659">
        <v>19</v>
      </c>
      <c r="E12" s="63">
        <v>78</v>
      </c>
      <c r="F12" s="666">
        <v>557399</v>
      </c>
      <c r="G12" s="64">
        <v>25</v>
      </c>
      <c r="I12" s="677">
        <f t="shared" si="5"/>
        <v>-8.9743589743589744E-2</v>
      </c>
      <c r="J12" s="678">
        <f t="shared" si="6"/>
        <v>95728</v>
      </c>
      <c r="K12" s="677">
        <f t="shared" si="1"/>
        <v>0.1717405305714578</v>
      </c>
      <c r="L12" s="677">
        <f t="shared" si="1"/>
        <v>-0.24</v>
      </c>
      <c r="N12" s="680"/>
      <c r="O12" s="719"/>
      <c r="P12" s="706">
        <f>SUM(P8:P11)/4</f>
        <v>392544.5</v>
      </c>
      <c r="Q12" s="707"/>
      <c r="R12" s="719"/>
      <c r="S12" s="708">
        <f>SUM(S8:S11)/4</f>
        <v>358601.5</v>
      </c>
      <c r="T12" s="709"/>
      <c r="U12" s="680"/>
      <c r="V12" s="680"/>
      <c r="W12" s="710">
        <f>SUM(W8:W11)/4</f>
        <v>33943</v>
      </c>
      <c r="X12" s="679">
        <f t="shared" si="3"/>
        <v>9.4653814889229415E-2</v>
      </c>
      <c r="Y12" s="680"/>
    </row>
    <row r="13" spans="1:25" ht="15" x14ac:dyDescent="0.25">
      <c r="A13" s="20" t="s">
        <v>25</v>
      </c>
      <c r="B13" s="658">
        <v>222</v>
      </c>
      <c r="C13" s="664">
        <v>378139</v>
      </c>
      <c r="D13" s="659">
        <v>22</v>
      </c>
      <c r="E13" s="63">
        <v>283</v>
      </c>
      <c r="F13" s="666">
        <v>349408</v>
      </c>
      <c r="G13" s="64">
        <v>23</v>
      </c>
      <c r="I13" s="679">
        <f t="shared" si="5"/>
        <v>-0.21554770318021202</v>
      </c>
      <c r="J13" s="678">
        <f t="shared" si="6"/>
        <v>28731</v>
      </c>
      <c r="K13" s="677">
        <f t="shared" si="1"/>
        <v>8.2227653631284911E-2</v>
      </c>
      <c r="L13" s="679">
        <f t="shared" si="1"/>
        <v>-4.3478260869565216E-2</v>
      </c>
      <c r="N13" s="688" t="s">
        <v>95</v>
      </c>
      <c r="O13" s="717">
        <f t="shared" ref="O13:T13" si="8">B101</f>
        <v>1407</v>
      </c>
      <c r="P13" s="689">
        <f>C101</f>
        <v>266605</v>
      </c>
      <c r="Q13" s="690">
        <f t="shared" si="8"/>
        <v>29</v>
      </c>
      <c r="R13" s="720">
        <f t="shared" si="8"/>
        <v>1472</v>
      </c>
      <c r="S13" s="692">
        <f t="shared" si="8"/>
        <v>244808</v>
      </c>
      <c r="T13" s="691">
        <f t="shared" si="8"/>
        <v>29</v>
      </c>
      <c r="U13" s="688"/>
      <c r="V13" s="694">
        <f>(O13-R13)/R13</f>
        <v>-4.4157608695652176E-2</v>
      </c>
      <c r="W13" s="695">
        <f>(P13-S13)</f>
        <v>21797</v>
      </c>
      <c r="X13" s="696">
        <f t="shared" si="3"/>
        <v>8.9037122969837582E-2</v>
      </c>
      <c r="Y13" s="696">
        <f>(Q13-T13)/T13</f>
        <v>0</v>
      </c>
    </row>
    <row r="14" spans="1:25" ht="15" x14ac:dyDescent="0.25">
      <c r="A14" s="20" t="s">
        <v>26</v>
      </c>
      <c r="B14" s="658">
        <v>107</v>
      </c>
      <c r="C14" s="664">
        <v>274003</v>
      </c>
      <c r="D14" s="659">
        <v>22</v>
      </c>
      <c r="E14" s="63">
        <v>109</v>
      </c>
      <c r="F14" s="666">
        <v>278672</v>
      </c>
      <c r="G14" s="64">
        <v>22</v>
      </c>
      <c r="I14" s="677">
        <f t="shared" si="5"/>
        <v>-1.834862385321101E-2</v>
      </c>
      <c r="J14" s="678">
        <f t="shared" si="6"/>
        <v>-4669</v>
      </c>
      <c r="K14" s="677">
        <f t="shared" si="1"/>
        <v>-1.6754464029396565E-2</v>
      </c>
      <c r="L14" s="677">
        <f t="shared" si="1"/>
        <v>0</v>
      </c>
      <c r="N14" s="688" t="s">
        <v>93</v>
      </c>
      <c r="O14" s="717">
        <f t="shared" ref="O14:T14" si="9">B121</f>
        <v>1092</v>
      </c>
      <c r="P14" s="689">
        <f t="shared" si="9"/>
        <v>293410</v>
      </c>
      <c r="Q14" s="690">
        <f t="shared" si="9"/>
        <v>26</v>
      </c>
      <c r="R14" s="720">
        <f t="shared" si="9"/>
        <v>1162</v>
      </c>
      <c r="S14" s="692">
        <f t="shared" si="9"/>
        <v>266110</v>
      </c>
      <c r="T14" s="691">
        <f t="shared" si="9"/>
        <v>30</v>
      </c>
      <c r="U14" s="688"/>
      <c r="V14" s="694">
        <f>(O14-R14)/R14</f>
        <v>-6.0240963855421686E-2</v>
      </c>
      <c r="W14" s="695">
        <f>(P14-S14)</f>
        <v>27300</v>
      </c>
      <c r="X14" s="696">
        <f t="shared" si="3"/>
        <v>0.10258915486077186</v>
      </c>
      <c r="Y14" s="696">
        <f>(Q14-T14)/T14</f>
        <v>-0.13333333333333333</v>
      </c>
    </row>
    <row r="15" spans="1:25" ht="15" x14ac:dyDescent="0.25">
      <c r="A15" s="20" t="s">
        <v>27</v>
      </c>
      <c r="B15" s="658">
        <v>68</v>
      </c>
      <c r="C15" s="664">
        <v>320380</v>
      </c>
      <c r="D15" s="659">
        <v>8</v>
      </c>
      <c r="E15" s="63">
        <v>71</v>
      </c>
      <c r="F15" s="666">
        <v>307644</v>
      </c>
      <c r="G15" s="64">
        <v>15</v>
      </c>
      <c r="I15" s="677">
        <f t="shared" si="5"/>
        <v>-4.2253521126760563E-2</v>
      </c>
      <c r="J15" s="678">
        <f t="shared" si="6"/>
        <v>12736</v>
      </c>
      <c r="K15" s="677">
        <f t="shared" si="1"/>
        <v>4.1398499564431618E-2</v>
      </c>
      <c r="L15" s="677">
        <f t="shared" si="1"/>
        <v>-0.46666666666666667</v>
      </c>
      <c r="N15" s="711" t="s">
        <v>52</v>
      </c>
      <c r="O15" s="718">
        <f t="shared" ref="O15:T15" si="10">B140</f>
        <v>782</v>
      </c>
      <c r="P15" s="698">
        <f>C140</f>
        <v>438948</v>
      </c>
      <c r="Q15" s="699">
        <f t="shared" si="10"/>
        <v>42</v>
      </c>
      <c r="R15" s="721">
        <f t="shared" si="10"/>
        <v>907</v>
      </c>
      <c r="S15" s="701">
        <f>F140</f>
        <v>435518</v>
      </c>
      <c r="T15" s="700">
        <f t="shared" si="10"/>
        <v>55</v>
      </c>
      <c r="U15" s="688"/>
      <c r="V15" s="703">
        <f>(O15-R15)/R15</f>
        <v>-0.13781697905181919</v>
      </c>
      <c r="W15" s="704">
        <f>(P15-S15)</f>
        <v>3430</v>
      </c>
      <c r="X15" s="705">
        <f t="shared" si="3"/>
        <v>7.8756790764101595E-3</v>
      </c>
      <c r="Y15" s="705">
        <f>(Q15-T15)/T15</f>
        <v>-0.23636363636363636</v>
      </c>
    </row>
    <row r="16" spans="1:25" ht="15" x14ac:dyDescent="0.25">
      <c r="A16" s="20" t="s">
        <v>28</v>
      </c>
      <c r="B16" s="658">
        <v>231</v>
      </c>
      <c r="C16" s="664">
        <v>248769</v>
      </c>
      <c r="D16" s="659">
        <v>14</v>
      </c>
      <c r="E16" s="63">
        <v>223</v>
      </c>
      <c r="F16" s="666">
        <v>242451</v>
      </c>
      <c r="G16" s="64">
        <v>21</v>
      </c>
      <c r="I16" s="679">
        <f t="shared" si="5"/>
        <v>3.5874439461883408E-2</v>
      </c>
      <c r="J16" s="678">
        <f t="shared" si="6"/>
        <v>6318</v>
      </c>
      <c r="K16" s="677">
        <f t="shared" si="1"/>
        <v>2.6058873751809646E-2</v>
      </c>
      <c r="L16" s="677">
        <f t="shared" si="1"/>
        <v>-0.33333333333333331</v>
      </c>
      <c r="N16" s="680"/>
      <c r="O16" s="707"/>
      <c r="P16" s="708">
        <f>(P8+P9+P10+P11+P13+P14+P15)/7</f>
        <v>367020.14285714284</v>
      </c>
      <c r="Q16" s="707"/>
      <c r="R16" s="707"/>
      <c r="S16" s="708">
        <f>(S8+S9+S10+S11+S13+S14+S15)/7</f>
        <v>340120.28571428574</v>
      </c>
      <c r="T16" s="707"/>
      <c r="U16" s="680"/>
      <c r="V16" s="680"/>
      <c r="W16" s="710">
        <f>(W8+W9+W10+W11+W13+W14+W15)/7</f>
        <v>26899.857142857141</v>
      </c>
      <c r="X16" s="679">
        <f>(P16-S16)/S16</f>
        <v>7.9089246577471198E-2</v>
      </c>
      <c r="Y16" s="680"/>
    </row>
    <row r="17" spans="1:25" ht="15" x14ac:dyDescent="0.25">
      <c r="A17" s="20" t="s">
        <v>29</v>
      </c>
      <c r="B17" s="658">
        <v>39</v>
      </c>
      <c r="C17" s="664">
        <v>370297</v>
      </c>
      <c r="D17" s="659">
        <v>16</v>
      </c>
      <c r="E17" s="63">
        <v>31</v>
      </c>
      <c r="F17" s="666">
        <v>316094</v>
      </c>
      <c r="G17" s="64">
        <v>20</v>
      </c>
      <c r="I17" s="677">
        <f t="shared" si="5"/>
        <v>0.25806451612903225</v>
      </c>
      <c r="J17" s="678">
        <f t="shared" si="6"/>
        <v>54203</v>
      </c>
      <c r="K17" s="677">
        <f t="shared" si="1"/>
        <v>0.17147747189127285</v>
      </c>
      <c r="L17" s="677">
        <f t="shared" si="1"/>
        <v>-0.2</v>
      </c>
    </row>
    <row r="18" spans="1:25" ht="15" x14ac:dyDescent="0.25">
      <c r="A18" s="20" t="s">
        <v>10</v>
      </c>
      <c r="B18" s="658">
        <v>3680</v>
      </c>
      <c r="C18" s="664">
        <v>203042</v>
      </c>
      <c r="D18" s="659">
        <v>36</v>
      </c>
      <c r="E18" s="63">
        <v>3536</v>
      </c>
      <c r="F18" s="667">
        <v>194707</v>
      </c>
      <c r="G18" s="64">
        <v>30</v>
      </c>
      <c r="I18" s="677">
        <f t="shared" si="5"/>
        <v>4.072398190045249E-2</v>
      </c>
      <c r="J18" s="678">
        <f t="shared" si="6"/>
        <v>8335</v>
      </c>
      <c r="K18" s="677">
        <f t="shared" si="1"/>
        <v>4.2807911374526851E-2</v>
      </c>
      <c r="L18" s="677">
        <f t="shared" si="1"/>
        <v>0.2</v>
      </c>
    </row>
    <row r="19" spans="1:25" ht="15" x14ac:dyDescent="0.25">
      <c r="A19" s="20" t="s">
        <v>30</v>
      </c>
      <c r="B19" s="658">
        <v>147</v>
      </c>
      <c r="C19" s="664">
        <v>340463</v>
      </c>
      <c r="D19" s="659">
        <v>10</v>
      </c>
      <c r="E19" s="63">
        <v>159</v>
      </c>
      <c r="F19" s="666">
        <v>297635</v>
      </c>
      <c r="G19" s="64">
        <v>23</v>
      </c>
      <c r="I19" s="677">
        <f t="shared" si="5"/>
        <v>-7.5471698113207544E-2</v>
      </c>
      <c r="J19" s="678">
        <f t="shared" si="6"/>
        <v>42828</v>
      </c>
      <c r="K19" s="677">
        <f t="shared" si="1"/>
        <v>0.14389436726191476</v>
      </c>
      <c r="L19" s="677">
        <f t="shared" si="1"/>
        <v>-0.56521739130434778</v>
      </c>
      <c r="N19" s="680" t="s">
        <v>5923</v>
      </c>
      <c r="O19" s="707"/>
      <c r="P19" s="680"/>
      <c r="Q19" s="707"/>
      <c r="R19" s="707"/>
      <c r="S19" s="680"/>
      <c r="T19" s="707"/>
      <c r="U19" s="680"/>
      <c r="V19" s="680"/>
      <c r="W19" s="680"/>
      <c r="X19" s="680"/>
      <c r="Y19" s="680"/>
    </row>
    <row r="20" spans="1:25" ht="15" x14ac:dyDescent="0.25">
      <c r="A20" s="504" t="s">
        <v>31</v>
      </c>
      <c r="B20" s="658">
        <v>12</v>
      </c>
      <c r="C20" s="664">
        <v>742906</v>
      </c>
      <c r="D20" s="659">
        <v>32</v>
      </c>
      <c r="E20" s="63">
        <v>20</v>
      </c>
      <c r="F20" s="666">
        <v>667284</v>
      </c>
      <c r="G20" s="64">
        <v>47</v>
      </c>
      <c r="I20" s="677">
        <f t="shared" si="5"/>
        <v>-0.4</v>
      </c>
      <c r="J20" s="678">
        <f t="shared" si="6"/>
        <v>75622</v>
      </c>
      <c r="K20" s="677">
        <f t="shared" si="1"/>
        <v>0.11332805821809006</v>
      </c>
      <c r="L20" s="677">
        <f t="shared" si="1"/>
        <v>-0.31914893617021278</v>
      </c>
      <c r="N20" s="680" t="s">
        <v>5921</v>
      </c>
      <c r="O20" s="680"/>
      <c r="P20" s="680"/>
      <c r="Q20" s="680"/>
      <c r="R20" s="680"/>
      <c r="S20" s="680"/>
      <c r="T20" s="680"/>
      <c r="U20" s="680"/>
      <c r="V20" s="680"/>
      <c r="W20" s="680"/>
      <c r="X20" s="680"/>
      <c r="Y20" s="680"/>
    </row>
    <row r="21" spans="1:25" ht="15" x14ac:dyDescent="0.25">
      <c r="A21" s="504" t="s">
        <v>3656</v>
      </c>
      <c r="B21" s="658">
        <v>65</v>
      </c>
      <c r="C21" s="664">
        <v>263180</v>
      </c>
      <c r="D21" s="659">
        <v>15</v>
      </c>
      <c r="E21" s="63">
        <v>88</v>
      </c>
      <c r="F21" s="666">
        <v>227790</v>
      </c>
      <c r="G21" s="64">
        <v>15</v>
      </c>
      <c r="I21" s="677">
        <f t="shared" si="5"/>
        <v>-0.26136363636363635</v>
      </c>
      <c r="J21" s="678">
        <f t="shared" si="6"/>
        <v>35390</v>
      </c>
      <c r="K21" s="679">
        <f t="shared" si="1"/>
        <v>0.15536239518855086</v>
      </c>
      <c r="L21" s="677">
        <f t="shared" si="1"/>
        <v>0</v>
      </c>
      <c r="N21" s="712" t="s">
        <v>5922</v>
      </c>
      <c r="O21" s="713"/>
      <c r="P21" s="714">
        <v>2022</v>
      </c>
      <c r="Q21" s="713"/>
      <c r="R21" s="713"/>
      <c r="S21" s="714">
        <v>2021</v>
      </c>
      <c r="T21" s="713"/>
      <c r="U21" s="715"/>
      <c r="V21" s="716" t="s">
        <v>5910</v>
      </c>
      <c r="W21" s="716" t="s">
        <v>5919</v>
      </c>
      <c r="X21" s="716" t="s">
        <v>5920</v>
      </c>
      <c r="Y21" s="716" t="s">
        <v>5910</v>
      </c>
    </row>
    <row r="22" spans="1:25" ht="15" x14ac:dyDescent="0.25">
      <c r="A22" s="504" t="s">
        <v>32</v>
      </c>
      <c r="B22" s="658">
        <v>82</v>
      </c>
      <c r="C22" s="664">
        <v>473255</v>
      </c>
      <c r="D22" s="659">
        <v>12</v>
      </c>
      <c r="E22" s="63">
        <v>99</v>
      </c>
      <c r="F22" s="666">
        <v>450909</v>
      </c>
      <c r="G22" s="64">
        <v>20</v>
      </c>
      <c r="I22" s="677">
        <f t="shared" si="5"/>
        <v>-0.17171717171717171</v>
      </c>
      <c r="J22" s="678">
        <f t="shared" si="6"/>
        <v>22346</v>
      </c>
      <c r="K22" s="677">
        <f t="shared" si="1"/>
        <v>4.9557671281788562E-2</v>
      </c>
      <c r="L22" s="677">
        <f t="shared" si="1"/>
        <v>-0.4</v>
      </c>
      <c r="N22" s="722"/>
      <c r="O22" s="723" t="s">
        <v>262</v>
      </c>
      <c r="P22" s="724" t="s">
        <v>263</v>
      </c>
      <c r="Q22" s="723" t="s">
        <v>264</v>
      </c>
      <c r="R22" s="723" t="s">
        <v>262</v>
      </c>
      <c r="S22" s="724" t="s">
        <v>263</v>
      </c>
      <c r="T22" s="723" t="s">
        <v>264</v>
      </c>
      <c r="U22" s="725"/>
      <c r="V22" s="724" t="s">
        <v>262</v>
      </c>
      <c r="W22" s="724" t="s">
        <v>263</v>
      </c>
      <c r="X22" s="724" t="s">
        <v>263</v>
      </c>
      <c r="Y22" s="724" t="s">
        <v>264</v>
      </c>
    </row>
    <row r="23" spans="1:25" ht="15" x14ac:dyDescent="0.25">
      <c r="A23" s="504" t="s">
        <v>33</v>
      </c>
      <c r="B23" s="658">
        <v>119</v>
      </c>
      <c r="C23" s="664">
        <v>242936</v>
      </c>
      <c r="D23" s="659">
        <v>19</v>
      </c>
      <c r="E23" s="63">
        <v>129</v>
      </c>
      <c r="F23" s="666">
        <v>222096</v>
      </c>
      <c r="G23" s="64">
        <v>26</v>
      </c>
      <c r="I23" s="677">
        <f t="shared" si="5"/>
        <v>-7.7519379844961239E-2</v>
      </c>
      <c r="J23" s="678">
        <f t="shared" si="6"/>
        <v>20840</v>
      </c>
      <c r="K23" s="677">
        <f t="shared" si="1"/>
        <v>9.3833297312873709E-2</v>
      </c>
      <c r="L23" s="677">
        <f t="shared" si="1"/>
        <v>-0.26923076923076922</v>
      </c>
      <c r="N23" s="647" t="s">
        <v>22</v>
      </c>
      <c r="O23" s="726">
        <v>108</v>
      </c>
      <c r="P23" s="727">
        <v>212648</v>
      </c>
      <c r="Q23" s="726">
        <v>16</v>
      </c>
      <c r="R23" s="650">
        <v>103</v>
      </c>
      <c r="S23" s="728">
        <v>187994</v>
      </c>
      <c r="T23" s="650">
        <v>21</v>
      </c>
      <c r="U23" s="506"/>
      <c r="V23" s="677">
        <v>4.8543689320388349E-2</v>
      </c>
      <c r="W23" s="678">
        <v>24654</v>
      </c>
      <c r="X23" s="677">
        <v>0.13114248327074268</v>
      </c>
      <c r="Y23" s="677">
        <v>-0.23809523809523808</v>
      </c>
    </row>
    <row r="24" spans="1:25" ht="15" x14ac:dyDescent="0.25">
      <c r="A24" s="504" t="s">
        <v>35</v>
      </c>
      <c r="B24" s="658">
        <v>420</v>
      </c>
      <c r="C24" s="664">
        <v>362071</v>
      </c>
      <c r="D24" s="659">
        <v>14</v>
      </c>
      <c r="E24" s="63">
        <v>426</v>
      </c>
      <c r="F24" s="666">
        <v>324186</v>
      </c>
      <c r="G24" s="64">
        <v>14</v>
      </c>
      <c r="I24" s="677">
        <f t="shared" si="5"/>
        <v>-1.4084507042253521E-2</v>
      </c>
      <c r="J24" s="678">
        <f t="shared" si="6"/>
        <v>37885</v>
      </c>
      <c r="K24" s="677">
        <f t="shared" si="1"/>
        <v>0.11686192494432208</v>
      </c>
      <c r="L24" s="677">
        <f t="shared" si="1"/>
        <v>0</v>
      </c>
      <c r="N24" s="647" t="s">
        <v>28</v>
      </c>
      <c r="O24" s="726">
        <v>231</v>
      </c>
      <c r="P24" s="727">
        <v>248769</v>
      </c>
      <c r="Q24" s="726">
        <v>14</v>
      </c>
      <c r="R24" s="650">
        <v>223</v>
      </c>
      <c r="S24" s="728">
        <v>242451</v>
      </c>
      <c r="T24" s="650">
        <v>21</v>
      </c>
      <c r="U24" s="506"/>
      <c r="V24" s="679">
        <v>3.5874439461883408E-2</v>
      </c>
      <c r="W24" s="678">
        <v>6318</v>
      </c>
      <c r="X24" s="677">
        <v>2.6058873751809646E-2</v>
      </c>
      <c r="Y24" s="677">
        <v>-0.33333333333333331</v>
      </c>
    </row>
    <row r="25" spans="1:25" ht="15" x14ac:dyDescent="0.25">
      <c r="A25" s="20" t="s">
        <v>36</v>
      </c>
      <c r="B25" s="658">
        <v>434</v>
      </c>
      <c r="C25" s="664">
        <v>213967</v>
      </c>
      <c r="D25" s="659">
        <v>18</v>
      </c>
      <c r="E25" s="63">
        <v>458</v>
      </c>
      <c r="F25" s="666">
        <v>196489</v>
      </c>
      <c r="G25" s="64">
        <v>17</v>
      </c>
      <c r="I25" s="677">
        <f t="shared" si="5"/>
        <v>-5.2401746724890827E-2</v>
      </c>
      <c r="J25" s="678">
        <f t="shared" si="6"/>
        <v>17478</v>
      </c>
      <c r="K25" s="677">
        <f t="shared" ref="K25:L27" si="11">(C25-F25)/F25</f>
        <v>8.8951544361261958E-2</v>
      </c>
      <c r="L25" s="679">
        <f t="shared" si="11"/>
        <v>5.8823529411764705E-2</v>
      </c>
      <c r="N25" s="647" t="s">
        <v>76</v>
      </c>
      <c r="O25" s="726">
        <v>61</v>
      </c>
      <c r="P25" s="727">
        <v>611821</v>
      </c>
      <c r="Q25" s="726">
        <v>18</v>
      </c>
      <c r="R25" s="650">
        <v>51</v>
      </c>
      <c r="S25" s="728">
        <v>504796</v>
      </c>
      <c r="T25" s="650">
        <v>30</v>
      </c>
      <c r="U25" s="506"/>
      <c r="V25" s="677">
        <v>0.19607843137254902</v>
      </c>
      <c r="W25" s="678">
        <v>107025</v>
      </c>
      <c r="X25" s="677">
        <v>0.21201633927368679</v>
      </c>
      <c r="Y25" s="677">
        <v>-0.4</v>
      </c>
    </row>
    <row r="26" spans="1:25" ht="15" x14ac:dyDescent="0.25">
      <c r="A26" s="20" t="s">
        <v>37</v>
      </c>
      <c r="B26" s="658">
        <v>18</v>
      </c>
      <c r="C26" s="664">
        <v>188261</v>
      </c>
      <c r="D26" s="659">
        <v>34</v>
      </c>
      <c r="E26" s="63">
        <v>24</v>
      </c>
      <c r="F26" s="666">
        <v>191840</v>
      </c>
      <c r="G26" s="64">
        <v>18</v>
      </c>
      <c r="I26" s="677">
        <f>(B26-E26)/E26</f>
        <v>-0.25</v>
      </c>
      <c r="J26" s="678">
        <f>(C26-F26)</f>
        <v>-3579</v>
      </c>
      <c r="K26" s="677">
        <f t="shared" si="11"/>
        <v>-1.8656171809841533E-2</v>
      </c>
      <c r="L26" s="681">
        <f t="shared" si="11"/>
        <v>0.88888888888888884</v>
      </c>
      <c r="N26" s="647" t="s">
        <v>256</v>
      </c>
      <c r="O26" s="726">
        <v>51</v>
      </c>
      <c r="P26" s="727">
        <v>578493</v>
      </c>
      <c r="Q26" s="726">
        <v>22</v>
      </c>
      <c r="R26" s="650">
        <v>47</v>
      </c>
      <c r="S26" s="728">
        <v>574080</v>
      </c>
      <c r="T26" s="650">
        <v>26</v>
      </c>
      <c r="U26" s="506"/>
      <c r="V26" s="677">
        <v>8.5106382978723402E-2</v>
      </c>
      <c r="W26" s="678">
        <v>4413</v>
      </c>
      <c r="X26" s="679">
        <v>7.6870819397993314E-3</v>
      </c>
      <c r="Y26" s="677">
        <v>-0.15384615384615385</v>
      </c>
    </row>
    <row r="27" spans="1:25" ht="15" x14ac:dyDescent="0.25">
      <c r="A27" s="596" t="s">
        <v>38</v>
      </c>
      <c r="B27" s="658">
        <v>127</v>
      </c>
      <c r="C27" s="664">
        <v>634104</v>
      </c>
      <c r="D27" s="659">
        <v>10</v>
      </c>
      <c r="E27" s="63">
        <v>139</v>
      </c>
      <c r="F27" s="666">
        <v>555863</v>
      </c>
      <c r="G27" s="64">
        <v>14</v>
      </c>
      <c r="I27" s="677">
        <f>(B27-E27)/E27</f>
        <v>-8.6330935251798566E-2</v>
      </c>
      <c r="J27" s="678">
        <f>(C27-F27)</f>
        <v>78241</v>
      </c>
      <c r="K27" s="677">
        <f t="shared" si="11"/>
        <v>0.14075590568179569</v>
      </c>
      <c r="L27" s="677">
        <f>(D27-G27)/G27</f>
        <v>-0.2857142857142857</v>
      </c>
      <c r="N27" s="647" t="s">
        <v>84</v>
      </c>
      <c r="O27" s="726">
        <v>180</v>
      </c>
      <c r="P27" s="727">
        <v>495798</v>
      </c>
      <c r="Q27" s="726">
        <v>16</v>
      </c>
      <c r="R27" s="650">
        <v>161</v>
      </c>
      <c r="S27" s="728">
        <v>417736</v>
      </c>
      <c r="T27" s="650">
        <v>33</v>
      </c>
      <c r="U27" s="506"/>
      <c r="V27" s="677">
        <v>0.11801242236024845</v>
      </c>
      <c r="W27" s="678">
        <v>78062</v>
      </c>
      <c r="X27" s="677">
        <v>0.18686921883677729</v>
      </c>
      <c r="Y27" s="677">
        <v>-0.51515151515151514</v>
      </c>
    </row>
    <row r="28" spans="1:25" ht="15" x14ac:dyDescent="0.25">
      <c r="A28" s="20"/>
      <c r="I28" s="677"/>
      <c r="J28" s="678"/>
      <c r="K28" s="677"/>
      <c r="L28" s="677"/>
      <c r="N28" s="647" t="s">
        <v>42</v>
      </c>
      <c r="O28" s="726">
        <v>127</v>
      </c>
      <c r="P28" s="727">
        <v>423752</v>
      </c>
      <c r="Q28" s="726">
        <v>34</v>
      </c>
      <c r="R28" s="650">
        <v>120</v>
      </c>
      <c r="S28" s="728">
        <v>382339</v>
      </c>
      <c r="T28" s="650">
        <v>39</v>
      </c>
      <c r="U28" s="506"/>
      <c r="V28" s="677">
        <f>(O28-R28)/R28</f>
        <v>5.8333333333333334E-2</v>
      </c>
      <c r="W28" s="678">
        <f>(P28-S28)</f>
        <v>41413</v>
      </c>
      <c r="X28" s="677">
        <f>(P28-S28)/S28</f>
        <v>0.10831487240380919</v>
      </c>
      <c r="Y28" s="679">
        <f>(Q28-T28)/T28</f>
        <v>-0.12820512820512819</v>
      </c>
    </row>
    <row r="29" spans="1:25" ht="15" x14ac:dyDescent="0.25">
      <c r="A29" s="20"/>
      <c r="I29" s="677"/>
      <c r="J29" s="678"/>
      <c r="K29" s="677"/>
      <c r="L29" s="677"/>
    </row>
    <row r="30" spans="1:25" ht="15" x14ac:dyDescent="0.2">
      <c r="A30" s="20"/>
      <c r="C30" s="653">
        <v>2022</v>
      </c>
      <c r="D30" s="653"/>
      <c r="F30" s="653">
        <v>2021</v>
      </c>
      <c r="G30" s="653"/>
      <c r="I30" s="671" t="s">
        <v>5910</v>
      </c>
      <c r="J30" s="671" t="s">
        <v>5919</v>
      </c>
      <c r="K30" s="671" t="s">
        <v>5920</v>
      </c>
      <c r="L30" s="671" t="s">
        <v>5910</v>
      </c>
    </row>
    <row r="31" spans="1:25" ht="15" x14ac:dyDescent="0.25">
      <c r="A31" s="20"/>
      <c r="B31" s="660" t="s">
        <v>262</v>
      </c>
      <c r="C31" s="660" t="s">
        <v>263</v>
      </c>
      <c r="D31" s="660" t="s">
        <v>264</v>
      </c>
      <c r="E31" s="660" t="s">
        <v>262</v>
      </c>
      <c r="F31" s="660" t="s">
        <v>263</v>
      </c>
      <c r="G31" s="660" t="s">
        <v>264</v>
      </c>
      <c r="I31" s="672" t="s">
        <v>262</v>
      </c>
      <c r="J31" s="672" t="s">
        <v>263</v>
      </c>
      <c r="K31" s="672" t="s">
        <v>263</v>
      </c>
      <c r="L31" s="672" t="s">
        <v>264</v>
      </c>
    </row>
    <row r="32" spans="1:25" ht="15" x14ac:dyDescent="0.25">
      <c r="A32" s="25" t="s">
        <v>71</v>
      </c>
      <c r="B32" s="661">
        <v>2481</v>
      </c>
      <c r="C32" s="668">
        <v>477979</v>
      </c>
      <c r="D32" s="662">
        <v>18</v>
      </c>
      <c r="E32" s="170">
        <v>2707</v>
      </c>
      <c r="F32" s="669">
        <v>419702</v>
      </c>
      <c r="G32" s="171">
        <v>26</v>
      </c>
      <c r="I32" s="673">
        <f>(B32-E32)/E32</f>
        <v>-8.3487255264130034E-2</v>
      </c>
      <c r="J32" s="674">
        <f>(C32-F32)</f>
        <v>58277</v>
      </c>
      <c r="K32" s="675">
        <f>(C32-F32)/F32</f>
        <v>0.13885328161409763</v>
      </c>
      <c r="L32" s="676">
        <f>(D32-G32)/G32</f>
        <v>-0.30769230769230771</v>
      </c>
    </row>
    <row r="33" spans="1:12" ht="15" x14ac:dyDescent="0.25">
      <c r="A33" s="23" t="s">
        <v>190</v>
      </c>
      <c r="B33" s="658">
        <v>11</v>
      </c>
      <c r="C33" s="664">
        <v>366391</v>
      </c>
      <c r="D33" s="659">
        <v>32</v>
      </c>
      <c r="E33" s="63">
        <v>8</v>
      </c>
      <c r="F33" s="666">
        <v>295500</v>
      </c>
      <c r="G33" s="64">
        <v>3</v>
      </c>
      <c r="I33" s="677">
        <f>(B33-E33)/E33</f>
        <v>0.375</v>
      </c>
      <c r="J33" s="678">
        <f>(C33-F33)</f>
        <v>70891</v>
      </c>
      <c r="K33" s="677">
        <f t="shared" ref="K33:L51" si="12">(C33-F33)/F33</f>
        <v>0.23990186125211507</v>
      </c>
      <c r="L33" s="677">
        <f t="shared" si="12"/>
        <v>9.6666666666666661</v>
      </c>
    </row>
    <row r="34" spans="1:12" ht="15" x14ac:dyDescent="0.25">
      <c r="A34" s="20" t="s">
        <v>72</v>
      </c>
      <c r="B34" s="658">
        <v>329</v>
      </c>
      <c r="C34" s="664">
        <v>491517</v>
      </c>
      <c r="D34" s="659">
        <v>15</v>
      </c>
      <c r="E34" s="63">
        <v>352</v>
      </c>
      <c r="F34" s="666">
        <v>459021</v>
      </c>
      <c r="G34" s="64">
        <v>24</v>
      </c>
      <c r="I34" s="677">
        <f>(B34-E34)/E34</f>
        <v>-6.5340909090909088E-2</v>
      </c>
      <c r="J34" s="678">
        <f>(C34-F34)</f>
        <v>32496</v>
      </c>
      <c r="K34" s="677">
        <f t="shared" si="12"/>
        <v>7.0794146673028038E-2</v>
      </c>
      <c r="L34" s="677">
        <f t="shared" si="12"/>
        <v>-0.375</v>
      </c>
    </row>
    <row r="35" spans="1:12" ht="15" x14ac:dyDescent="0.25">
      <c r="A35" s="20" t="s">
        <v>73</v>
      </c>
      <c r="B35" s="658">
        <v>10</v>
      </c>
      <c r="C35" s="664">
        <v>250000</v>
      </c>
      <c r="D35" s="659">
        <v>24</v>
      </c>
      <c r="E35" s="63">
        <v>13</v>
      </c>
      <c r="F35" s="666">
        <v>204538</v>
      </c>
      <c r="G35" s="64">
        <v>3</v>
      </c>
      <c r="I35" s="677">
        <f t="shared" ref="I35:I49" si="13">(B35-E35)/E35</f>
        <v>-0.23076923076923078</v>
      </c>
      <c r="J35" s="678">
        <f t="shared" ref="J35:J49" si="14">(C35-F35)</f>
        <v>45462</v>
      </c>
      <c r="K35" s="677">
        <f t="shared" si="12"/>
        <v>0.22226676705551046</v>
      </c>
      <c r="L35" s="677">
        <f t="shared" si="12"/>
        <v>7</v>
      </c>
    </row>
    <row r="36" spans="1:12" ht="15" x14ac:dyDescent="0.25">
      <c r="A36" s="20" t="s">
        <v>160</v>
      </c>
      <c r="B36" s="658">
        <v>2</v>
      </c>
      <c r="C36" s="664">
        <v>3287500</v>
      </c>
      <c r="D36" s="659">
        <v>3</v>
      </c>
      <c r="E36" s="63">
        <v>5</v>
      </c>
      <c r="F36" s="666">
        <v>1501770</v>
      </c>
      <c r="G36" s="64">
        <v>79</v>
      </c>
      <c r="I36" s="677"/>
      <c r="J36" s="682">
        <f t="shared" si="14"/>
        <v>1785730</v>
      </c>
      <c r="K36" s="677"/>
      <c r="L36" s="677"/>
    </row>
    <row r="37" spans="1:12" ht="15" x14ac:dyDescent="0.25">
      <c r="A37" s="20" t="s">
        <v>74</v>
      </c>
      <c r="B37" s="658">
        <v>86</v>
      </c>
      <c r="C37" s="664">
        <v>782833</v>
      </c>
      <c r="D37" s="659">
        <v>23</v>
      </c>
      <c r="E37" s="63">
        <v>97</v>
      </c>
      <c r="F37" s="666">
        <v>639377</v>
      </c>
      <c r="G37" s="64">
        <v>30</v>
      </c>
      <c r="I37" s="677">
        <f t="shared" si="13"/>
        <v>-0.1134020618556701</v>
      </c>
      <c r="J37" s="678">
        <f t="shared" si="14"/>
        <v>143456</v>
      </c>
      <c r="K37" s="677">
        <f t="shared" si="12"/>
        <v>0.22436840862276872</v>
      </c>
      <c r="L37" s="679">
        <f t="shared" si="12"/>
        <v>-0.23333333333333334</v>
      </c>
    </row>
    <row r="38" spans="1:12" ht="15" x14ac:dyDescent="0.25">
      <c r="A38" s="20" t="s">
        <v>249</v>
      </c>
      <c r="B38" s="658">
        <v>8</v>
      </c>
      <c r="C38" s="664">
        <v>420625</v>
      </c>
      <c r="D38" s="659">
        <v>19</v>
      </c>
      <c r="E38" s="63">
        <v>17</v>
      </c>
      <c r="F38" s="666">
        <v>376765</v>
      </c>
      <c r="G38" s="64">
        <v>62</v>
      </c>
      <c r="I38" s="677">
        <f t="shared" si="13"/>
        <v>-0.52941176470588236</v>
      </c>
      <c r="J38" s="678">
        <f t="shared" si="14"/>
        <v>43860</v>
      </c>
      <c r="K38" s="677">
        <f t="shared" si="12"/>
        <v>0.11641208711000225</v>
      </c>
      <c r="L38" s="677">
        <f t="shared" si="12"/>
        <v>-0.69354838709677424</v>
      </c>
    </row>
    <row r="39" spans="1:12" ht="15" x14ac:dyDescent="0.25">
      <c r="A39" s="20" t="s">
        <v>75</v>
      </c>
      <c r="B39" s="658">
        <v>35</v>
      </c>
      <c r="C39" s="664">
        <v>467160</v>
      </c>
      <c r="D39" s="659">
        <v>18</v>
      </c>
      <c r="E39" s="63">
        <v>47</v>
      </c>
      <c r="F39" s="666">
        <v>421907</v>
      </c>
      <c r="G39" s="64">
        <v>27</v>
      </c>
      <c r="I39" s="677">
        <f t="shared" si="13"/>
        <v>-0.25531914893617019</v>
      </c>
      <c r="J39" s="678">
        <f t="shared" si="14"/>
        <v>45253</v>
      </c>
      <c r="K39" s="677">
        <f t="shared" si="12"/>
        <v>0.10725823463464697</v>
      </c>
      <c r="L39" s="677">
        <f t="shared" si="12"/>
        <v>-0.33333333333333331</v>
      </c>
    </row>
    <row r="40" spans="1:12" ht="15" x14ac:dyDescent="0.25">
      <c r="A40" s="20" t="s">
        <v>76</v>
      </c>
      <c r="B40" s="658">
        <v>61</v>
      </c>
      <c r="C40" s="664">
        <v>611821</v>
      </c>
      <c r="D40" s="659">
        <v>18</v>
      </c>
      <c r="E40" s="63">
        <v>51</v>
      </c>
      <c r="F40" s="666">
        <v>504796</v>
      </c>
      <c r="G40" s="64">
        <v>30</v>
      </c>
      <c r="I40" s="677">
        <f t="shared" si="13"/>
        <v>0.19607843137254902</v>
      </c>
      <c r="J40" s="678">
        <f t="shared" si="14"/>
        <v>107025</v>
      </c>
      <c r="K40" s="677">
        <f t="shared" si="12"/>
        <v>0.21201633927368679</v>
      </c>
      <c r="L40" s="677">
        <f t="shared" si="12"/>
        <v>-0.4</v>
      </c>
    </row>
    <row r="41" spans="1:12" ht="15" x14ac:dyDescent="0.25">
      <c r="A41" s="20" t="s">
        <v>77</v>
      </c>
      <c r="B41" s="658">
        <v>33</v>
      </c>
      <c r="C41" s="664">
        <v>546106</v>
      </c>
      <c r="D41" s="659">
        <v>13</v>
      </c>
      <c r="E41" s="63">
        <v>39</v>
      </c>
      <c r="F41" s="666">
        <v>491764</v>
      </c>
      <c r="G41" s="64">
        <v>31</v>
      </c>
      <c r="I41" s="677">
        <f t="shared" si="13"/>
        <v>-0.15384615384615385</v>
      </c>
      <c r="J41" s="678">
        <f t="shared" si="14"/>
        <v>54342</v>
      </c>
      <c r="K41" s="677">
        <f t="shared" si="12"/>
        <v>0.11050422560415159</v>
      </c>
      <c r="L41" s="677">
        <f t="shared" si="12"/>
        <v>-0.58064516129032262</v>
      </c>
    </row>
    <row r="42" spans="1:12" ht="15" x14ac:dyDescent="0.25">
      <c r="A42" s="20" t="s">
        <v>78</v>
      </c>
      <c r="B42" s="658">
        <v>69</v>
      </c>
      <c r="C42" s="664">
        <v>529983</v>
      </c>
      <c r="D42" s="659">
        <v>34</v>
      </c>
      <c r="E42" s="63">
        <v>68</v>
      </c>
      <c r="F42" s="666">
        <v>532331</v>
      </c>
      <c r="G42" s="64">
        <v>27</v>
      </c>
      <c r="I42" s="677">
        <f t="shared" si="13"/>
        <v>1.4705882352941176E-2</v>
      </c>
      <c r="J42" s="678">
        <f t="shared" si="14"/>
        <v>-2348</v>
      </c>
      <c r="K42" s="677">
        <f t="shared" si="12"/>
        <v>-4.4107895275683736E-3</v>
      </c>
      <c r="L42" s="677">
        <f t="shared" si="12"/>
        <v>0.25925925925925924</v>
      </c>
    </row>
    <row r="43" spans="1:12" ht="15" x14ac:dyDescent="0.25">
      <c r="A43" s="20" t="s">
        <v>161</v>
      </c>
      <c r="B43" s="658">
        <v>1</v>
      </c>
      <c r="C43" s="664">
        <v>1268500</v>
      </c>
      <c r="D43" s="659">
        <v>22</v>
      </c>
      <c r="E43" s="63">
        <v>1</v>
      </c>
      <c r="F43" s="666">
        <v>1110000</v>
      </c>
      <c r="G43" s="64">
        <v>4</v>
      </c>
      <c r="I43" s="677"/>
      <c r="J43" s="678"/>
      <c r="K43" s="677"/>
      <c r="L43" s="677"/>
    </row>
    <row r="44" spans="1:12" ht="15" x14ac:dyDescent="0.25">
      <c r="A44" s="20" t="s">
        <v>162</v>
      </c>
      <c r="B44" s="658">
        <v>18</v>
      </c>
      <c r="C44" s="664">
        <v>465731</v>
      </c>
      <c r="D44" s="659">
        <v>99</v>
      </c>
      <c r="E44" s="63">
        <v>17</v>
      </c>
      <c r="F44" s="666">
        <v>479369</v>
      </c>
      <c r="G44" s="64">
        <v>43</v>
      </c>
      <c r="I44" s="677">
        <f t="shared" si="13"/>
        <v>5.8823529411764705E-2</v>
      </c>
      <c r="J44" s="678">
        <f t="shared" si="14"/>
        <v>-13638</v>
      </c>
      <c r="K44" s="677">
        <f t="shared" si="12"/>
        <v>-2.8449899764064843E-2</v>
      </c>
      <c r="L44" s="677">
        <f t="shared" si="12"/>
        <v>1.3023255813953489</v>
      </c>
    </row>
    <row r="45" spans="1:12" ht="15" x14ac:dyDescent="0.25">
      <c r="A45" s="20" t="s">
        <v>256</v>
      </c>
      <c r="B45" s="658">
        <v>51</v>
      </c>
      <c r="C45" s="664">
        <v>578493</v>
      </c>
      <c r="D45" s="659">
        <v>22</v>
      </c>
      <c r="E45" s="63">
        <v>47</v>
      </c>
      <c r="F45" s="666">
        <v>574080</v>
      </c>
      <c r="G45" s="64">
        <v>26</v>
      </c>
      <c r="I45" s="677">
        <f t="shared" si="13"/>
        <v>8.5106382978723402E-2</v>
      </c>
      <c r="J45" s="678">
        <f t="shared" si="14"/>
        <v>4413</v>
      </c>
      <c r="K45" s="679">
        <f t="shared" si="12"/>
        <v>7.6870819397993314E-3</v>
      </c>
      <c r="L45" s="677">
        <f t="shared" si="12"/>
        <v>-0.15384615384615385</v>
      </c>
    </row>
    <row r="46" spans="1:12" ht="15" x14ac:dyDescent="0.25">
      <c r="A46" s="20" t="s">
        <v>79</v>
      </c>
      <c r="B46" s="658">
        <v>260</v>
      </c>
      <c r="C46" s="664">
        <v>410870</v>
      </c>
      <c r="D46" s="659">
        <v>17</v>
      </c>
      <c r="E46" s="63">
        <v>285</v>
      </c>
      <c r="F46" s="666">
        <v>371673</v>
      </c>
      <c r="G46" s="64">
        <v>26</v>
      </c>
      <c r="I46" s="677">
        <f t="shared" si="13"/>
        <v>-8.771929824561403E-2</v>
      </c>
      <c r="J46" s="678">
        <f t="shared" si="14"/>
        <v>39197</v>
      </c>
      <c r="K46" s="677">
        <f t="shared" si="12"/>
        <v>0.10546098317607144</v>
      </c>
      <c r="L46" s="677">
        <f t="shared" si="12"/>
        <v>-0.34615384615384615</v>
      </c>
    </row>
    <row r="47" spans="1:12" ht="15" x14ac:dyDescent="0.25">
      <c r="A47" s="20" t="s">
        <v>80</v>
      </c>
      <c r="B47" s="658">
        <v>69</v>
      </c>
      <c r="C47" s="664">
        <v>636570</v>
      </c>
      <c r="D47" s="659">
        <v>17</v>
      </c>
      <c r="E47" s="63">
        <v>79</v>
      </c>
      <c r="F47" s="666">
        <v>615333</v>
      </c>
      <c r="G47" s="64">
        <v>38</v>
      </c>
      <c r="I47" s="677">
        <f t="shared" si="13"/>
        <v>-0.12658227848101267</v>
      </c>
      <c r="J47" s="678">
        <f t="shared" si="14"/>
        <v>21237</v>
      </c>
      <c r="K47" s="677">
        <f t="shared" si="12"/>
        <v>3.4513019779534006E-2</v>
      </c>
      <c r="L47" s="677">
        <f t="shared" si="12"/>
        <v>-0.55263157894736847</v>
      </c>
    </row>
    <row r="48" spans="1:12" ht="15" x14ac:dyDescent="0.25">
      <c r="A48" s="20" t="s">
        <v>81</v>
      </c>
      <c r="B48" s="658">
        <v>85</v>
      </c>
      <c r="C48" s="664">
        <v>427142</v>
      </c>
      <c r="D48" s="659">
        <v>42</v>
      </c>
      <c r="E48" s="63">
        <v>94</v>
      </c>
      <c r="F48" s="666">
        <v>427617</v>
      </c>
      <c r="G48" s="64">
        <v>33</v>
      </c>
      <c r="I48" s="677">
        <f t="shared" si="13"/>
        <v>-9.5744680851063829E-2</v>
      </c>
      <c r="J48" s="678">
        <f t="shared" si="14"/>
        <v>-475</v>
      </c>
      <c r="K48" s="677">
        <f t="shared" si="12"/>
        <v>-1.1108071007466963E-3</v>
      </c>
      <c r="L48" s="679">
        <f t="shared" si="12"/>
        <v>0.27272727272727271</v>
      </c>
    </row>
    <row r="49" spans="1:12" ht="15" x14ac:dyDescent="0.25">
      <c r="A49" s="20" t="s">
        <v>121</v>
      </c>
      <c r="B49" s="658">
        <v>95</v>
      </c>
      <c r="C49" s="664">
        <v>442119</v>
      </c>
      <c r="D49" s="659">
        <v>11</v>
      </c>
      <c r="E49" s="63">
        <v>104</v>
      </c>
      <c r="F49" s="666">
        <v>368711</v>
      </c>
      <c r="G49" s="64">
        <v>22</v>
      </c>
      <c r="I49" s="677">
        <f t="shared" si="13"/>
        <v>-8.6538461538461536E-2</v>
      </c>
      <c r="J49" s="678">
        <f t="shared" si="14"/>
        <v>73408</v>
      </c>
      <c r="K49" s="677">
        <f t="shared" si="12"/>
        <v>0.19909359905183191</v>
      </c>
      <c r="L49" s="677">
        <f t="shared" si="12"/>
        <v>-0.5</v>
      </c>
    </row>
    <row r="50" spans="1:12" ht="15" x14ac:dyDescent="0.25">
      <c r="A50" s="20" t="s">
        <v>257</v>
      </c>
      <c r="B50" s="658">
        <v>9</v>
      </c>
      <c r="C50" s="664">
        <v>534294</v>
      </c>
      <c r="D50" s="659">
        <v>15</v>
      </c>
      <c r="E50" s="63">
        <v>9</v>
      </c>
      <c r="F50" s="666">
        <v>359236</v>
      </c>
      <c r="G50" s="64">
        <v>35</v>
      </c>
      <c r="I50" s="677">
        <f>(B50-E50)/E50</f>
        <v>0</v>
      </c>
      <c r="J50" s="678">
        <f>(C50-F50)</f>
        <v>175058</v>
      </c>
      <c r="K50" s="677">
        <f t="shared" si="12"/>
        <v>0.48730639468204745</v>
      </c>
      <c r="L50" s="677">
        <f t="shared" si="12"/>
        <v>-0.5714285714285714</v>
      </c>
    </row>
    <row r="51" spans="1:12" ht="15" x14ac:dyDescent="0.25">
      <c r="A51" s="20" t="s">
        <v>82</v>
      </c>
      <c r="B51" s="658">
        <v>202</v>
      </c>
      <c r="C51" s="664">
        <v>397793</v>
      </c>
      <c r="D51" s="659">
        <v>11</v>
      </c>
      <c r="E51" s="63">
        <v>224</v>
      </c>
      <c r="F51" s="666">
        <v>347366</v>
      </c>
      <c r="G51" s="64">
        <v>15</v>
      </c>
      <c r="I51" s="677">
        <f>(B51-E51)/E51</f>
        <v>-9.8214285714285712E-2</v>
      </c>
      <c r="J51" s="678">
        <f>(C51-F51)</f>
        <v>50427</v>
      </c>
      <c r="K51" s="677">
        <f t="shared" si="12"/>
        <v>0.14516964815209318</v>
      </c>
      <c r="L51" s="677">
        <f t="shared" si="12"/>
        <v>-0.26666666666666666</v>
      </c>
    </row>
    <row r="52" spans="1:12" ht="15" x14ac:dyDescent="0.25">
      <c r="A52" s="20" t="s">
        <v>163</v>
      </c>
      <c r="B52" s="658">
        <v>13</v>
      </c>
      <c r="C52" s="664">
        <v>461531</v>
      </c>
      <c r="D52" s="659">
        <v>14</v>
      </c>
      <c r="E52" s="63">
        <v>11</v>
      </c>
      <c r="F52" s="666">
        <v>387282</v>
      </c>
      <c r="G52" s="64">
        <v>17</v>
      </c>
      <c r="I52" s="677">
        <f t="shared" ref="I52:I58" si="15">(B52-E52)/E52</f>
        <v>0.18181818181818182</v>
      </c>
      <c r="J52" s="678">
        <f t="shared" ref="J52:J58" si="16">(C52-F52)</f>
        <v>74249</v>
      </c>
      <c r="K52" s="677">
        <f t="shared" ref="K52:L60" si="17">(C52-F52)/F52</f>
        <v>0.19171817951776743</v>
      </c>
      <c r="L52" s="677">
        <f t="shared" si="17"/>
        <v>-0.17647058823529413</v>
      </c>
    </row>
    <row r="53" spans="1:12" ht="15" x14ac:dyDescent="0.25">
      <c r="A53" s="20" t="s">
        <v>83</v>
      </c>
      <c r="B53" s="658">
        <v>203</v>
      </c>
      <c r="C53" s="664">
        <v>517943</v>
      </c>
      <c r="D53" s="659">
        <v>29</v>
      </c>
      <c r="E53" s="63">
        <v>243</v>
      </c>
      <c r="F53" s="666">
        <v>453086</v>
      </c>
      <c r="G53" s="64">
        <v>38</v>
      </c>
      <c r="I53" s="679">
        <f t="shared" si="15"/>
        <v>-0.16460905349794239</v>
      </c>
      <c r="J53" s="678">
        <f t="shared" si="16"/>
        <v>64857</v>
      </c>
      <c r="K53" s="677">
        <f t="shared" si="17"/>
        <v>0.1431450099981019</v>
      </c>
      <c r="L53" s="677">
        <f t="shared" si="17"/>
        <v>-0.23684210526315788</v>
      </c>
    </row>
    <row r="54" spans="1:12" ht="15" x14ac:dyDescent="0.25">
      <c r="A54" s="20" t="s">
        <v>164</v>
      </c>
      <c r="B54" s="658">
        <v>4</v>
      </c>
      <c r="C54" s="664">
        <v>3981250</v>
      </c>
      <c r="D54" s="659">
        <v>29</v>
      </c>
      <c r="E54" s="63">
        <v>5</v>
      </c>
      <c r="F54" s="666">
        <v>1351200</v>
      </c>
      <c r="G54" s="64">
        <v>63</v>
      </c>
      <c r="I54" s="677">
        <f t="shared" si="15"/>
        <v>-0.2</v>
      </c>
      <c r="J54" s="678">
        <f t="shared" si="16"/>
        <v>2630050</v>
      </c>
      <c r="K54" s="679">
        <f t="shared" si="17"/>
        <v>1.9464550029603316</v>
      </c>
      <c r="L54" s="677">
        <f t="shared" si="17"/>
        <v>-0.53968253968253965</v>
      </c>
    </row>
    <row r="55" spans="1:12" ht="15" x14ac:dyDescent="0.25">
      <c r="A55" s="20" t="s">
        <v>258</v>
      </c>
      <c r="B55" s="658">
        <v>21</v>
      </c>
      <c r="C55" s="664">
        <v>558448</v>
      </c>
      <c r="D55" s="659">
        <v>28</v>
      </c>
      <c r="E55" s="63">
        <v>20</v>
      </c>
      <c r="F55" s="666">
        <v>435446</v>
      </c>
      <c r="G55" s="64">
        <v>9</v>
      </c>
      <c r="I55" s="677">
        <f t="shared" si="15"/>
        <v>0.05</v>
      </c>
      <c r="J55" s="678">
        <f t="shared" si="16"/>
        <v>123002</v>
      </c>
      <c r="K55" s="677">
        <f t="shared" si="17"/>
        <v>0.28247360177840652</v>
      </c>
      <c r="L55" s="677">
        <f t="shared" si="17"/>
        <v>2.1111111111111112</v>
      </c>
    </row>
    <row r="56" spans="1:12" ht="15" x14ac:dyDescent="0.25">
      <c r="A56" s="20" t="s">
        <v>84</v>
      </c>
      <c r="B56" s="658">
        <v>180</v>
      </c>
      <c r="C56" s="664">
        <v>495798</v>
      </c>
      <c r="D56" s="659">
        <v>16</v>
      </c>
      <c r="E56" s="63">
        <v>161</v>
      </c>
      <c r="F56" s="666">
        <v>417736</v>
      </c>
      <c r="G56" s="64">
        <v>33</v>
      </c>
      <c r="I56" s="677">
        <f t="shared" si="15"/>
        <v>0.11801242236024845</v>
      </c>
      <c r="J56" s="678">
        <f t="shared" si="16"/>
        <v>78062</v>
      </c>
      <c r="K56" s="677">
        <f t="shared" si="17"/>
        <v>0.18686921883677729</v>
      </c>
      <c r="L56" s="677">
        <f t="shared" si="17"/>
        <v>-0.51515151515151514</v>
      </c>
    </row>
    <row r="57" spans="1:12" ht="15" x14ac:dyDescent="0.25">
      <c r="A57" s="20" t="s">
        <v>85</v>
      </c>
      <c r="B57" s="658">
        <v>25</v>
      </c>
      <c r="C57" s="664">
        <v>913026</v>
      </c>
      <c r="D57" s="659">
        <v>28</v>
      </c>
      <c r="E57" s="63">
        <v>46</v>
      </c>
      <c r="F57" s="666">
        <v>552134</v>
      </c>
      <c r="G57" s="64">
        <v>30</v>
      </c>
      <c r="I57" s="677">
        <f t="shared" si="15"/>
        <v>-0.45652173913043476</v>
      </c>
      <c r="J57" s="678">
        <f t="shared" si="16"/>
        <v>360892</v>
      </c>
      <c r="K57" s="677">
        <f t="shared" si="17"/>
        <v>0.65363118373438334</v>
      </c>
      <c r="L57" s="677">
        <f t="shared" si="17"/>
        <v>-6.6666666666666666E-2</v>
      </c>
    </row>
    <row r="58" spans="1:12" ht="15" x14ac:dyDescent="0.25">
      <c r="A58" s="20" t="s">
        <v>86</v>
      </c>
      <c r="B58" s="658">
        <v>72</v>
      </c>
      <c r="C58" s="664">
        <v>461653</v>
      </c>
      <c r="D58" s="659">
        <v>9</v>
      </c>
      <c r="E58" s="63">
        <v>81</v>
      </c>
      <c r="F58" s="666">
        <v>440232</v>
      </c>
      <c r="G58" s="64">
        <v>28</v>
      </c>
      <c r="I58" s="677">
        <f t="shared" si="15"/>
        <v>-0.1111111111111111</v>
      </c>
      <c r="J58" s="678">
        <f t="shared" si="16"/>
        <v>21421</v>
      </c>
      <c r="K58" s="677">
        <f t="shared" si="17"/>
        <v>4.865843464355158E-2</v>
      </c>
      <c r="L58" s="677">
        <f t="shared" si="17"/>
        <v>-0.6785714285714286</v>
      </c>
    </row>
    <row r="59" spans="1:12" ht="15" x14ac:dyDescent="0.25">
      <c r="A59" s="20" t="s">
        <v>87</v>
      </c>
      <c r="B59" s="658">
        <v>35</v>
      </c>
      <c r="C59" s="664">
        <v>484906</v>
      </c>
      <c r="D59" s="659">
        <v>11</v>
      </c>
      <c r="E59" s="63">
        <v>29</v>
      </c>
      <c r="F59" s="666">
        <v>366745</v>
      </c>
      <c r="G59" s="64">
        <v>13</v>
      </c>
      <c r="I59" s="677">
        <f>(B59-E59)/E59</f>
        <v>0.20689655172413793</v>
      </c>
      <c r="J59" s="678">
        <f>(C59-F59)</f>
        <v>118161</v>
      </c>
      <c r="K59" s="677">
        <f t="shared" si="17"/>
        <v>0.32218844156021215</v>
      </c>
      <c r="L59" s="677">
        <f t="shared" si="17"/>
        <v>-0.15384615384615385</v>
      </c>
    </row>
    <row r="60" spans="1:12" ht="15" x14ac:dyDescent="0.25">
      <c r="A60" s="20" t="s">
        <v>259</v>
      </c>
      <c r="B60" s="658">
        <v>15</v>
      </c>
      <c r="C60" s="664">
        <v>755933</v>
      </c>
      <c r="D60" s="659">
        <v>28</v>
      </c>
      <c r="E60" s="63">
        <v>16</v>
      </c>
      <c r="F60" s="666">
        <v>654438</v>
      </c>
      <c r="G60" s="64">
        <v>30</v>
      </c>
      <c r="I60" s="677">
        <f>(B60-E60)/E60</f>
        <v>-6.25E-2</v>
      </c>
      <c r="J60" s="678">
        <f>(C60-F60)</f>
        <v>101495</v>
      </c>
      <c r="K60" s="677">
        <f t="shared" si="17"/>
        <v>0.15508726571501044</v>
      </c>
      <c r="L60" s="677">
        <f t="shared" si="17"/>
        <v>-6.6666666666666666E-2</v>
      </c>
    </row>
    <row r="61" spans="1:12" ht="15" x14ac:dyDescent="0.25">
      <c r="A61" s="20" t="s">
        <v>16</v>
      </c>
      <c r="B61" s="658">
        <v>479</v>
      </c>
      <c r="C61" s="664">
        <v>347206</v>
      </c>
      <c r="D61" s="659">
        <v>14</v>
      </c>
      <c r="E61" s="63">
        <v>538</v>
      </c>
      <c r="F61" s="666">
        <v>303051</v>
      </c>
      <c r="G61" s="64">
        <v>20</v>
      </c>
      <c r="I61" s="677">
        <f>(B61-E61)/E61</f>
        <v>-0.10966542750929369</v>
      </c>
      <c r="J61" s="678">
        <f>(C61-F61)</f>
        <v>44155</v>
      </c>
      <c r="K61" s="677">
        <f>(C61-F61)/F61</f>
        <v>0.1457015485842317</v>
      </c>
      <c r="L61" s="677">
        <f>(D61-G61)/G61</f>
        <v>-0.3</v>
      </c>
    </row>
    <row r="62" spans="1:12" ht="15" x14ac:dyDescent="0.25">
      <c r="A62" s="20"/>
      <c r="I62" s="677"/>
      <c r="J62" s="678"/>
      <c r="K62" s="677"/>
      <c r="L62" s="677"/>
    </row>
    <row r="63" spans="1:12" ht="15" x14ac:dyDescent="0.25">
      <c r="A63" s="20"/>
      <c r="I63" s="677"/>
      <c r="J63" s="678"/>
      <c r="K63" s="677"/>
      <c r="L63" s="677"/>
    </row>
    <row r="64" spans="1:12" ht="15" x14ac:dyDescent="0.2">
      <c r="A64" s="20"/>
      <c r="C64" s="653">
        <v>2022</v>
      </c>
      <c r="D64" s="653"/>
      <c r="F64" s="653">
        <v>2021</v>
      </c>
      <c r="G64" s="653"/>
      <c r="I64" s="671" t="s">
        <v>5910</v>
      </c>
      <c r="J64" s="671" t="s">
        <v>5919</v>
      </c>
      <c r="K64" s="671" t="s">
        <v>5920</v>
      </c>
      <c r="L64" s="671" t="s">
        <v>5910</v>
      </c>
    </row>
    <row r="65" spans="1:12" ht="15" x14ac:dyDescent="0.25">
      <c r="A65" s="20"/>
      <c r="B65" s="660" t="s">
        <v>262</v>
      </c>
      <c r="C65" s="660" t="s">
        <v>263</v>
      </c>
      <c r="D65" s="660" t="s">
        <v>264</v>
      </c>
      <c r="E65" s="660" t="s">
        <v>262</v>
      </c>
      <c r="F65" s="660" t="s">
        <v>263</v>
      </c>
      <c r="G65" s="660" t="s">
        <v>264</v>
      </c>
      <c r="I65" s="672" t="s">
        <v>262</v>
      </c>
      <c r="J65" s="672" t="s">
        <v>263</v>
      </c>
      <c r="K65" s="672" t="s">
        <v>263</v>
      </c>
      <c r="L65" s="672" t="s">
        <v>264</v>
      </c>
    </row>
    <row r="66" spans="1:12" ht="15" x14ac:dyDescent="0.25">
      <c r="A66" s="25" t="s">
        <v>62</v>
      </c>
      <c r="B66" s="661">
        <v>847</v>
      </c>
      <c r="C66" s="668">
        <v>364763</v>
      </c>
      <c r="D66" s="662">
        <v>21</v>
      </c>
      <c r="E66" s="170">
        <v>947</v>
      </c>
      <c r="F66" s="669">
        <v>329543</v>
      </c>
      <c r="G66" s="171">
        <v>23</v>
      </c>
      <c r="I66" s="673">
        <f>(B66-E66)/E66</f>
        <v>-0.10559662090813093</v>
      </c>
      <c r="J66" s="674">
        <f>(C66-F66)</f>
        <v>35220</v>
      </c>
      <c r="K66" s="675">
        <f>(C66-F66)/F66</f>
        <v>0.10687527879518</v>
      </c>
      <c r="L66" s="676">
        <f>(D66-G66)/G66</f>
        <v>-8.6956521739130432E-2</v>
      </c>
    </row>
    <row r="67" spans="1:12" ht="15" x14ac:dyDescent="0.25">
      <c r="A67" s="23" t="s">
        <v>248</v>
      </c>
      <c r="B67" s="658">
        <v>8</v>
      </c>
      <c r="C67" s="664">
        <v>298620</v>
      </c>
      <c r="D67" s="659">
        <v>22</v>
      </c>
      <c r="E67" s="63">
        <v>11</v>
      </c>
      <c r="F67" s="666">
        <v>261545</v>
      </c>
      <c r="G67" s="64">
        <v>8</v>
      </c>
      <c r="I67" s="677">
        <f>(B67-E67)/E67</f>
        <v>-0.27272727272727271</v>
      </c>
      <c r="J67" s="678">
        <f>(C67-F67)</f>
        <v>37075</v>
      </c>
      <c r="K67" s="677">
        <f t="shared" ref="K67:L81" si="18">(C67-F67)/F67</f>
        <v>0.14175380909594906</v>
      </c>
      <c r="L67" s="677">
        <f t="shared" si="18"/>
        <v>1.75</v>
      </c>
    </row>
    <row r="68" spans="1:12" ht="15" x14ac:dyDescent="0.25">
      <c r="A68" s="23" t="s">
        <v>156</v>
      </c>
      <c r="B68" s="658">
        <v>12</v>
      </c>
      <c r="C68" s="664">
        <v>468286</v>
      </c>
      <c r="D68" s="659">
        <v>20</v>
      </c>
      <c r="E68" s="63">
        <v>25</v>
      </c>
      <c r="F68" s="666">
        <v>375921</v>
      </c>
      <c r="G68" s="64">
        <v>19</v>
      </c>
      <c r="I68" s="677">
        <f>(B68-E68)/E68</f>
        <v>-0.52</v>
      </c>
      <c r="J68" s="678">
        <f>(C68-F68)</f>
        <v>92365</v>
      </c>
      <c r="K68" s="677">
        <f t="shared" si="18"/>
        <v>0.2457032195594287</v>
      </c>
      <c r="L68" s="677">
        <f t="shared" si="18"/>
        <v>5.2631578947368418E-2</v>
      </c>
    </row>
    <row r="69" spans="1:12" ht="15" x14ac:dyDescent="0.25">
      <c r="A69" s="23" t="s">
        <v>63</v>
      </c>
      <c r="B69" s="658">
        <v>16</v>
      </c>
      <c r="C69" s="664">
        <v>732219</v>
      </c>
      <c r="D69" s="659">
        <v>12</v>
      </c>
      <c r="E69" s="63">
        <v>15</v>
      </c>
      <c r="F69" s="666">
        <v>621723</v>
      </c>
      <c r="G69" s="64">
        <v>46</v>
      </c>
      <c r="I69" s="677">
        <f t="shared" ref="I69:I81" si="19">(B69-E69)/E69</f>
        <v>6.6666666666666666E-2</v>
      </c>
      <c r="J69" s="678">
        <f t="shared" ref="J69:J81" si="20">(C69-F69)</f>
        <v>110496</v>
      </c>
      <c r="K69" s="677">
        <f t="shared" si="18"/>
        <v>0.17772545007985871</v>
      </c>
      <c r="L69" s="677">
        <f t="shared" si="18"/>
        <v>-0.73913043478260865</v>
      </c>
    </row>
    <row r="70" spans="1:12" ht="15" x14ac:dyDescent="0.25">
      <c r="A70" s="23" t="s">
        <v>64</v>
      </c>
      <c r="B70" s="658">
        <v>20</v>
      </c>
      <c r="C70" s="664">
        <v>467095</v>
      </c>
      <c r="D70" s="659">
        <v>13</v>
      </c>
      <c r="E70" s="63">
        <v>17</v>
      </c>
      <c r="F70" s="666">
        <v>379500</v>
      </c>
      <c r="G70" s="64">
        <v>29</v>
      </c>
      <c r="I70" s="677">
        <f t="shared" si="19"/>
        <v>0.17647058823529413</v>
      </c>
      <c r="J70" s="678">
        <f t="shared" si="20"/>
        <v>87595</v>
      </c>
      <c r="K70" s="677">
        <f t="shared" si="18"/>
        <v>0.23081686429512516</v>
      </c>
      <c r="L70" s="677">
        <f t="shared" si="18"/>
        <v>-0.55172413793103448</v>
      </c>
    </row>
    <row r="71" spans="1:12" ht="15" x14ac:dyDescent="0.25">
      <c r="A71" s="20" t="s">
        <v>65</v>
      </c>
      <c r="B71" s="658">
        <v>142</v>
      </c>
      <c r="C71" s="664">
        <v>383280</v>
      </c>
      <c r="D71" s="659">
        <v>21</v>
      </c>
      <c r="E71" s="63">
        <v>153</v>
      </c>
      <c r="F71" s="666">
        <v>342837</v>
      </c>
      <c r="G71" s="64">
        <v>17</v>
      </c>
      <c r="I71" s="677">
        <f t="shared" si="19"/>
        <v>-7.1895424836601302E-2</v>
      </c>
      <c r="J71" s="678">
        <f t="shared" si="20"/>
        <v>40443</v>
      </c>
      <c r="K71" s="677">
        <f t="shared" si="18"/>
        <v>0.11796568048372842</v>
      </c>
      <c r="L71" s="679">
        <f t="shared" si="18"/>
        <v>0.23529411764705882</v>
      </c>
    </row>
    <row r="72" spans="1:12" ht="15" x14ac:dyDescent="0.25">
      <c r="A72" s="20" t="s">
        <v>66</v>
      </c>
      <c r="B72" s="658">
        <v>144</v>
      </c>
      <c r="C72" s="664">
        <v>329121</v>
      </c>
      <c r="D72" s="659">
        <v>29</v>
      </c>
      <c r="E72" s="63">
        <v>139</v>
      </c>
      <c r="F72" s="666">
        <v>280636</v>
      </c>
      <c r="G72" s="64">
        <v>22</v>
      </c>
      <c r="I72" s="677">
        <f t="shared" si="19"/>
        <v>3.5971223021582732E-2</v>
      </c>
      <c r="J72" s="678">
        <f t="shared" si="20"/>
        <v>48485</v>
      </c>
      <c r="K72" s="677">
        <f t="shared" si="18"/>
        <v>0.17276828347040293</v>
      </c>
      <c r="L72" s="677">
        <f t="shared" si="18"/>
        <v>0.31818181818181818</v>
      </c>
    </row>
    <row r="73" spans="1:12" ht="15" x14ac:dyDescent="0.25">
      <c r="A73" s="20" t="s">
        <v>67</v>
      </c>
      <c r="B73" s="658">
        <v>88</v>
      </c>
      <c r="C73" s="664">
        <v>304328</v>
      </c>
      <c r="D73" s="659">
        <v>13</v>
      </c>
      <c r="E73" s="63">
        <v>87</v>
      </c>
      <c r="F73" s="666">
        <v>309521</v>
      </c>
      <c r="G73" s="64">
        <v>27</v>
      </c>
      <c r="I73" s="677">
        <f t="shared" si="19"/>
        <v>1.1494252873563218E-2</v>
      </c>
      <c r="J73" s="678">
        <f t="shared" si="20"/>
        <v>-5193</v>
      </c>
      <c r="K73" s="677">
        <f t="shared" si="18"/>
        <v>-1.6777536903796512E-2</v>
      </c>
      <c r="L73" s="677">
        <f t="shared" si="18"/>
        <v>-0.51851851851851849</v>
      </c>
    </row>
    <row r="74" spans="1:12" ht="15" x14ac:dyDescent="0.25">
      <c r="A74" s="20" t="s">
        <v>157</v>
      </c>
      <c r="B74" s="658">
        <v>31</v>
      </c>
      <c r="C74" s="664">
        <v>307616</v>
      </c>
      <c r="D74" s="659">
        <v>27</v>
      </c>
      <c r="E74" s="63">
        <v>39</v>
      </c>
      <c r="F74" s="666">
        <v>281445</v>
      </c>
      <c r="G74" s="64">
        <v>43</v>
      </c>
      <c r="I74" s="677">
        <f t="shared" si="19"/>
        <v>-0.20512820512820512</v>
      </c>
      <c r="J74" s="678">
        <f t="shared" si="20"/>
        <v>26171</v>
      </c>
      <c r="K74" s="677">
        <f t="shared" si="18"/>
        <v>9.2987972783314679E-2</v>
      </c>
      <c r="L74" s="677">
        <f t="shared" si="18"/>
        <v>-0.37209302325581395</v>
      </c>
    </row>
    <row r="75" spans="1:12" ht="15" x14ac:dyDescent="0.25">
      <c r="A75" s="20" t="s">
        <v>141</v>
      </c>
      <c r="B75" s="658">
        <v>5</v>
      </c>
      <c r="C75" s="664">
        <v>334200</v>
      </c>
      <c r="D75" s="659">
        <v>5</v>
      </c>
      <c r="E75" s="63">
        <v>6</v>
      </c>
      <c r="F75" s="666">
        <v>246317</v>
      </c>
      <c r="G75" s="64">
        <v>16</v>
      </c>
      <c r="I75" s="677">
        <f t="shared" si="19"/>
        <v>-0.16666666666666666</v>
      </c>
      <c r="J75" s="678">
        <f t="shared" si="20"/>
        <v>87883</v>
      </c>
      <c r="K75" s="677">
        <f t="shared" si="18"/>
        <v>0.35678820381865645</v>
      </c>
      <c r="L75" s="677">
        <f t="shared" si="18"/>
        <v>-0.6875</v>
      </c>
    </row>
    <row r="76" spans="1:12" ht="15" x14ac:dyDescent="0.25">
      <c r="A76" s="20" t="s">
        <v>158</v>
      </c>
      <c r="B76" s="658">
        <v>10</v>
      </c>
      <c r="C76" s="664">
        <v>596120</v>
      </c>
      <c r="D76" s="659">
        <v>60</v>
      </c>
      <c r="E76" s="63">
        <v>14</v>
      </c>
      <c r="F76" s="666">
        <v>491593</v>
      </c>
      <c r="G76" s="64">
        <v>53</v>
      </c>
      <c r="I76" s="677">
        <f t="shared" si="19"/>
        <v>-0.2857142857142857</v>
      </c>
      <c r="J76" s="678">
        <f t="shared" si="20"/>
        <v>104527</v>
      </c>
      <c r="K76" s="677">
        <f t="shared" si="18"/>
        <v>0.21262914646872513</v>
      </c>
      <c r="L76" s="677">
        <f t="shared" si="18"/>
        <v>0.13207547169811321</v>
      </c>
    </row>
    <row r="77" spans="1:12" ht="15" x14ac:dyDescent="0.25">
      <c r="A77" s="20" t="s">
        <v>68</v>
      </c>
      <c r="B77" s="658">
        <v>41</v>
      </c>
      <c r="C77" s="664">
        <v>544556</v>
      </c>
      <c r="D77" s="659">
        <v>36</v>
      </c>
      <c r="E77" s="63">
        <v>77</v>
      </c>
      <c r="F77" s="666">
        <v>474797</v>
      </c>
      <c r="G77" s="64">
        <v>28</v>
      </c>
      <c r="I77" s="677">
        <f t="shared" si="19"/>
        <v>-0.46753246753246752</v>
      </c>
      <c r="J77" s="678">
        <f t="shared" si="20"/>
        <v>69759</v>
      </c>
      <c r="K77" s="677">
        <f t="shared" si="18"/>
        <v>0.14692384324248048</v>
      </c>
      <c r="L77" s="677">
        <f t="shared" si="18"/>
        <v>0.2857142857142857</v>
      </c>
    </row>
    <row r="78" spans="1:12" ht="15" x14ac:dyDescent="0.25">
      <c r="A78" s="20" t="s">
        <v>69</v>
      </c>
      <c r="B78" s="658">
        <v>58</v>
      </c>
      <c r="C78" s="664">
        <v>403579</v>
      </c>
      <c r="D78" s="659">
        <v>23</v>
      </c>
      <c r="E78" s="63">
        <v>62</v>
      </c>
      <c r="F78" s="666">
        <v>324529</v>
      </c>
      <c r="G78" s="64">
        <v>24</v>
      </c>
      <c r="I78" s="677">
        <f t="shared" si="19"/>
        <v>-6.4516129032258063E-2</v>
      </c>
      <c r="J78" s="678">
        <f t="shared" si="20"/>
        <v>79050</v>
      </c>
      <c r="K78" s="677">
        <f t="shared" si="18"/>
        <v>0.24358377833722103</v>
      </c>
      <c r="L78" s="677">
        <f t="shared" si="18"/>
        <v>-4.1666666666666664E-2</v>
      </c>
    </row>
    <row r="79" spans="1:12" ht="15" x14ac:dyDescent="0.25">
      <c r="A79" s="20" t="s">
        <v>255</v>
      </c>
      <c r="B79" s="658">
        <v>15</v>
      </c>
      <c r="C79" s="664">
        <v>481823</v>
      </c>
      <c r="D79" s="659">
        <v>10</v>
      </c>
      <c r="E79" s="63">
        <v>21</v>
      </c>
      <c r="F79" s="666">
        <v>377662</v>
      </c>
      <c r="G79" s="64">
        <v>45</v>
      </c>
      <c r="I79" s="677">
        <f t="shared" si="19"/>
        <v>-0.2857142857142857</v>
      </c>
      <c r="J79" s="678">
        <f t="shared" si="20"/>
        <v>104161</v>
      </c>
      <c r="K79" s="679">
        <f t="shared" si="18"/>
        <v>0.27580482018312669</v>
      </c>
      <c r="L79" s="677">
        <f t="shared" si="18"/>
        <v>-0.77777777777777779</v>
      </c>
    </row>
    <row r="80" spans="1:12" ht="15" x14ac:dyDescent="0.25">
      <c r="A80" s="20" t="s">
        <v>159</v>
      </c>
      <c r="B80" s="658">
        <v>9</v>
      </c>
      <c r="C80" s="664">
        <v>581000</v>
      </c>
      <c r="D80" s="659">
        <v>25</v>
      </c>
      <c r="E80" s="63">
        <v>4</v>
      </c>
      <c r="F80" s="666">
        <v>476125</v>
      </c>
      <c r="G80" s="64">
        <v>30</v>
      </c>
      <c r="I80" s="677">
        <f t="shared" si="19"/>
        <v>1.25</v>
      </c>
      <c r="J80" s="678">
        <f t="shared" si="20"/>
        <v>104875</v>
      </c>
      <c r="K80" s="677">
        <f t="shared" si="18"/>
        <v>0.22026778682068784</v>
      </c>
      <c r="L80" s="677">
        <f t="shared" si="18"/>
        <v>-0.16666666666666666</v>
      </c>
    </row>
    <row r="81" spans="1:12" ht="15" x14ac:dyDescent="0.25">
      <c r="A81" s="596" t="s">
        <v>70</v>
      </c>
      <c r="B81" s="658">
        <v>248</v>
      </c>
      <c r="C81" s="664">
        <v>306168</v>
      </c>
      <c r="D81" s="659">
        <v>17</v>
      </c>
      <c r="E81" s="63">
        <v>277</v>
      </c>
      <c r="F81" s="666">
        <v>288021</v>
      </c>
      <c r="G81" s="64">
        <v>19</v>
      </c>
      <c r="I81" s="677">
        <f t="shared" si="19"/>
        <v>-0.10469314079422383</v>
      </c>
      <c r="J81" s="678">
        <f t="shared" si="20"/>
        <v>18147</v>
      </c>
      <c r="K81" s="677">
        <f t="shared" si="18"/>
        <v>6.3005822492109953E-2</v>
      </c>
      <c r="L81" s="677">
        <f t="shared" si="18"/>
        <v>-0.10526315789473684</v>
      </c>
    </row>
    <row r="82" spans="1:12" ht="15" x14ac:dyDescent="0.25">
      <c r="A82" s="20"/>
      <c r="F82" s="670"/>
      <c r="I82" s="677"/>
      <c r="J82" s="678"/>
      <c r="K82" s="677"/>
      <c r="L82" s="677"/>
    </row>
    <row r="83" spans="1:12" ht="15" x14ac:dyDescent="0.25">
      <c r="A83" s="569"/>
      <c r="B83" s="653"/>
      <c r="C83" s="653"/>
      <c r="D83" s="653"/>
      <c r="E83" s="653"/>
      <c r="F83" s="653"/>
      <c r="G83" s="653"/>
      <c r="I83" s="677"/>
      <c r="J83" s="678"/>
      <c r="K83" s="677"/>
      <c r="L83" s="677"/>
    </row>
    <row r="84" spans="1:12" ht="15" x14ac:dyDescent="0.2">
      <c r="A84" s="646"/>
      <c r="C84" s="653">
        <v>2022</v>
      </c>
      <c r="D84" s="653"/>
      <c r="F84" s="653">
        <v>2021</v>
      </c>
      <c r="G84" s="653"/>
      <c r="I84" s="671" t="s">
        <v>5910</v>
      </c>
      <c r="J84" s="671" t="s">
        <v>5919</v>
      </c>
      <c r="K84" s="671" t="s">
        <v>5920</v>
      </c>
      <c r="L84" s="671" t="s">
        <v>5910</v>
      </c>
    </row>
    <row r="85" spans="1:12" ht="15" x14ac:dyDescent="0.25">
      <c r="A85" s="646"/>
      <c r="B85" s="660" t="s">
        <v>262</v>
      </c>
      <c r="C85" s="660" t="s">
        <v>263</v>
      </c>
      <c r="D85" s="660" t="s">
        <v>264</v>
      </c>
      <c r="E85" s="660" t="s">
        <v>262</v>
      </c>
      <c r="F85" s="660" t="s">
        <v>263</v>
      </c>
      <c r="G85" s="660" t="s">
        <v>264</v>
      </c>
      <c r="I85" s="672" t="s">
        <v>262</v>
      </c>
      <c r="J85" s="672" t="s">
        <v>263</v>
      </c>
      <c r="K85" s="672" t="s">
        <v>263</v>
      </c>
      <c r="L85" s="672" t="s">
        <v>264</v>
      </c>
    </row>
    <row r="86" spans="1:12" ht="15" x14ac:dyDescent="0.25">
      <c r="A86" s="25" t="s">
        <v>94</v>
      </c>
      <c r="B86" s="661">
        <v>631</v>
      </c>
      <c r="C86" s="668">
        <v>474787</v>
      </c>
      <c r="D86" s="662">
        <v>50</v>
      </c>
      <c r="E86" s="170">
        <v>640</v>
      </c>
      <c r="F86" s="669">
        <v>445495</v>
      </c>
      <c r="G86" s="171">
        <v>33</v>
      </c>
      <c r="I86" s="673">
        <f>(B86-E86)/E86</f>
        <v>-1.40625E-2</v>
      </c>
      <c r="J86" s="674">
        <f>(C86-F86)</f>
        <v>29292</v>
      </c>
      <c r="K86" s="675">
        <f>(C86-F86)/F86</f>
        <v>6.5751579703475907E-2</v>
      </c>
      <c r="L86" s="676">
        <f>(D86-G86)/G86</f>
        <v>0.51515151515151514</v>
      </c>
    </row>
    <row r="87" spans="1:12" ht="15" x14ac:dyDescent="0.25">
      <c r="A87" s="23" t="s">
        <v>21</v>
      </c>
      <c r="B87" s="658">
        <v>0</v>
      </c>
      <c r="C87" s="664">
        <v>0</v>
      </c>
      <c r="D87" s="659">
        <v>0</v>
      </c>
      <c r="E87" s="63">
        <v>1</v>
      </c>
      <c r="F87" s="666">
        <v>651000</v>
      </c>
      <c r="G87" s="64">
        <v>2</v>
      </c>
      <c r="I87" s="677">
        <f t="shared" ref="I87" si="21">(B87-E87)/E87</f>
        <v>-1</v>
      </c>
      <c r="J87" s="678">
        <f t="shared" ref="J87" si="22">(C87-F87)</f>
        <v>-651000</v>
      </c>
      <c r="K87" s="677">
        <f t="shared" ref="K87" si="23">(C87-F87)/F87</f>
        <v>-1</v>
      </c>
      <c r="L87" s="677">
        <f t="shared" ref="L87" si="24">(D87-G87)/G87</f>
        <v>-1</v>
      </c>
    </row>
    <row r="88" spans="1:12" ht="15" x14ac:dyDescent="0.25">
      <c r="A88" s="22" t="s">
        <v>39</v>
      </c>
      <c r="B88" s="658">
        <v>33</v>
      </c>
      <c r="C88" s="664">
        <v>361391</v>
      </c>
      <c r="D88" s="659">
        <v>44</v>
      </c>
      <c r="E88" s="63">
        <v>25</v>
      </c>
      <c r="F88" s="666">
        <v>338656</v>
      </c>
      <c r="G88" s="64">
        <v>36</v>
      </c>
      <c r="I88" s="677">
        <f>(B88-E88)/E88</f>
        <v>0.32</v>
      </c>
      <c r="J88" s="678">
        <f>(C88-F88)</f>
        <v>22735</v>
      </c>
      <c r="K88" s="677">
        <f t="shared" ref="K88:L96" si="25">(C88-F88)/F88</f>
        <v>6.7133019937635832E-2</v>
      </c>
      <c r="L88" s="677">
        <f t="shared" si="25"/>
        <v>0.22222222222222221</v>
      </c>
    </row>
    <row r="89" spans="1:12" ht="15" x14ac:dyDescent="0.25">
      <c r="A89" s="20" t="s">
        <v>40</v>
      </c>
      <c r="B89" s="658">
        <v>86</v>
      </c>
      <c r="C89" s="664">
        <v>500649</v>
      </c>
      <c r="D89" s="659">
        <v>15</v>
      </c>
      <c r="E89" s="63">
        <v>108</v>
      </c>
      <c r="F89" s="666">
        <v>465214</v>
      </c>
      <c r="G89" s="64">
        <v>16</v>
      </c>
      <c r="I89" s="677">
        <f t="shared" ref="I89:I96" si="26">(B89-E89)/E89</f>
        <v>-0.20370370370370369</v>
      </c>
      <c r="J89" s="678">
        <f t="shared" ref="J89:J96" si="27">(C89-F89)</f>
        <v>35435</v>
      </c>
      <c r="K89" s="677">
        <f t="shared" si="25"/>
        <v>7.6169246841238658E-2</v>
      </c>
      <c r="L89" s="677">
        <f t="shared" si="25"/>
        <v>-6.25E-2</v>
      </c>
    </row>
    <row r="90" spans="1:12" ht="15" x14ac:dyDescent="0.25">
      <c r="A90" s="20" t="s">
        <v>41</v>
      </c>
      <c r="B90" s="658">
        <v>18</v>
      </c>
      <c r="C90" s="664">
        <v>301553</v>
      </c>
      <c r="D90" s="659">
        <v>31</v>
      </c>
      <c r="E90" s="63">
        <v>17</v>
      </c>
      <c r="F90" s="666">
        <v>337142</v>
      </c>
      <c r="G90" s="64">
        <v>19</v>
      </c>
      <c r="I90" s="677">
        <f t="shared" si="26"/>
        <v>5.8823529411764705E-2</v>
      </c>
      <c r="J90" s="678">
        <f t="shared" si="27"/>
        <v>-35589</v>
      </c>
      <c r="K90" s="677">
        <f t="shared" si="25"/>
        <v>-0.10556086159541084</v>
      </c>
      <c r="L90" s="677">
        <f t="shared" si="25"/>
        <v>0.63157894736842102</v>
      </c>
    </row>
    <row r="91" spans="1:12" ht="15" x14ac:dyDescent="0.25">
      <c r="A91" s="20" t="s">
        <v>42</v>
      </c>
      <c r="B91" s="658">
        <v>127</v>
      </c>
      <c r="C91" s="664">
        <v>423752</v>
      </c>
      <c r="D91" s="659">
        <v>34</v>
      </c>
      <c r="E91" s="63">
        <v>120</v>
      </c>
      <c r="F91" s="666">
        <v>382339</v>
      </c>
      <c r="G91" s="64">
        <v>39</v>
      </c>
      <c r="I91" s="677">
        <f t="shared" si="26"/>
        <v>5.8333333333333334E-2</v>
      </c>
      <c r="J91" s="678">
        <f t="shared" si="27"/>
        <v>41413</v>
      </c>
      <c r="K91" s="677">
        <f t="shared" si="25"/>
        <v>0.10831487240380919</v>
      </c>
      <c r="L91" s="679">
        <f t="shared" si="25"/>
        <v>-0.12820512820512819</v>
      </c>
    </row>
    <row r="92" spans="1:12" ht="15" x14ac:dyDescent="0.25">
      <c r="A92" s="20" t="s">
        <v>43</v>
      </c>
      <c r="B92" s="658">
        <v>190</v>
      </c>
      <c r="C92" s="664">
        <v>628481</v>
      </c>
      <c r="D92" s="659">
        <v>22</v>
      </c>
      <c r="E92" s="63">
        <v>199</v>
      </c>
      <c r="F92" s="666">
        <v>631046</v>
      </c>
      <c r="G92" s="64">
        <v>41</v>
      </c>
      <c r="I92" s="677">
        <f t="shared" si="26"/>
        <v>-4.5226130653266333E-2</v>
      </c>
      <c r="J92" s="678">
        <f t="shared" si="27"/>
        <v>-2565</v>
      </c>
      <c r="K92" s="677">
        <f t="shared" si="25"/>
        <v>-4.0646799123994128E-3</v>
      </c>
      <c r="L92" s="677">
        <f t="shared" si="25"/>
        <v>-0.46341463414634149</v>
      </c>
    </row>
    <row r="93" spans="1:12" ht="15" x14ac:dyDescent="0.25">
      <c r="A93" s="20" t="s">
        <v>141</v>
      </c>
      <c r="B93" s="658">
        <v>0</v>
      </c>
      <c r="C93" s="664">
        <v>0</v>
      </c>
      <c r="D93" s="659">
        <v>0</v>
      </c>
      <c r="E93" s="63">
        <v>0</v>
      </c>
      <c r="F93" s="666">
        <v>0</v>
      </c>
      <c r="G93" s="64">
        <v>0</v>
      </c>
      <c r="I93" s="677"/>
      <c r="J93" s="678"/>
      <c r="K93" s="677"/>
      <c r="L93" s="677"/>
    </row>
    <row r="94" spans="1:12" ht="15" x14ac:dyDescent="0.25">
      <c r="A94" s="20" t="s">
        <v>44</v>
      </c>
      <c r="B94" s="658">
        <v>123</v>
      </c>
      <c r="C94" s="664">
        <v>397973</v>
      </c>
      <c r="D94" s="659">
        <v>152</v>
      </c>
      <c r="E94" s="63">
        <v>102</v>
      </c>
      <c r="F94" s="666">
        <v>269586</v>
      </c>
      <c r="G94" s="64">
        <v>36</v>
      </c>
      <c r="I94" s="677">
        <f t="shared" si="26"/>
        <v>0.20588235294117646</v>
      </c>
      <c r="J94" s="678">
        <f t="shared" si="27"/>
        <v>128387</v>
      </c>
      <c r="K94" s="677">
        <f t="shared" si="25"/>
        <v>0.47623763845303541</v>
      </c>
      <c r="L94" s="677">
        <f t="shared" si="25"/>
        <v>3.2222222222222223</v>
      </c>
    </row>
    <row r="95" spans="1:12" ht="15" x14ac:dyDescent="0.25">
      <c r="A95" s="20" t="s">
        <v>45</v>
      </c>
      <c r="B95" s="658">
        <v>25</v>
      </c>
      <c r="C95" s="664">
        <v>297591</v>
      </c>
      <c r="D95" s="659">
        <v>30</v>
      </c>
      <c r="E95" s="63">
        <v>37</v>
      </c>
      <c r="F95" s="666">
        <v>311086</v>
      </c>
      <c r="G95" s="64">
        <v>30</v>
      </c>
      <c r="I95" s="677">
        <f t="shared" si="26"/>
        <v>-0.32432432432432434</v>
      </c>
      <c r="J95" s="678">
        <f t="shared" si="27"/>
        <v>-13495</v>
      </c>
      <c r="K95" s="677">
        <f t="shared" si="25"/>
        <v>-4.3380287123174939E-2</v>
      </c>
      <c r="L95" s="677">
        <f t="shared" si="25"/>
        <v>0</v>
      </c>
    </row>
    <row r="96" spans="1:12" ht="15" x14ac:dyDescent="0.25">
      <c r="A96" s="20" t="s">
        <v>46</v>
      </c>
      <c r="B96" s="658">
        <v>29</v>
      </c>
      <c r="C96" s="664">
        <v>329738</v>
      </c>
      <c r="D96" s="659">
        <v>13</v>
      </c>
      <c r="E96" s="63">
        <v>31</v>
      </c>
      <c r="F96" s="666">
        <v>308330</v>
      </c>
      <c r="G96" s="64">
        <v>14</v>
      </c>
      <c r="I96" s="677">
        <f t="shared" si="26"/>
        <v>-6.4516129032258063E-2</v>
      </c>
      <c r="J96" s="678">
        <f t="shared" si="27"/>
        <v>21408</v>
      </c>
      <c r="K96" s="677">
        <f t="shared" si="25"/>
        <v>6.9432101968669932E-2</v>
      </c>
      <c r="L96" s="677">
        <f t="shared" si="25"/>
        <v>-7.1428571428571425E-2</v>
      </c>
    </row>
    <row r="97" spans="1:12" ht="15" x14ac:dyDescent="0.25">
      <c r="A97" s="20"/>
      <c r="I97" s="677"/>
      <c r="J97" s="678"/>
      <c r="K97" s="677"/>
      <c r="L97" s="677"/>
    </row>
    <row r="98" spans="1:12" ht="15" x14ac:dyDescent="0.25">
      <c r="A98" s="569"/>
      <c r="B98" s="653"/>
      <c r="C98" s="653"/>
      <c r="D98" s="653"/>
      <c r="E98" s="653"/>
      <c r="F98" s="653"/>
      <c r="G98" s="653"/>
      <c r="I98" s="677"/>
      <c r="J98" s="678"/>
      <c r="K98" s="677"/>
      <c r="L98" s="677"/>
    </row>
    <row r="99" spans="1:12" ht="15" x14ac:dyDescent="0.2">
      <c r="A99" s="646"/>
      <c r="C99" s="653">
        <v>2022</v>
      </c>
      <c r="D99" s="653"/>
      <c r="F99" s="653">
        <v>2021</v>
      </c>
      <c r="G99" s="653"/>
      <c r="I99" s="671" t="s">
        <v>5910</v>
      </c>
      <c r="J99" s="671" t="s">
        <v>5919</v>
      </c>
      <c r="K99" s="671" t="s">
        <v>5920</v>
      </c>
      <c r="L99" s="671" t="s">
        <v>5910</v>
      </c>
    </row>
    <row r="100" spans="1:12" ht="15" x14ac:dyDescent="0.25">
      <c r="A100" s="646"/>
      <c r="B100" s="660" t="s">
        <v>262</v>
      </c>
      <c r="C100" s="660" t="s">
        <v>263</v>
      </c>
      <c r="D100" s="660" t="s">
        <v>264</v>
      </c>
      <c r="E100" s="660" t="s">
        <v>262</v>
      </c>
      <c r="F100" s="660" t="s">
        <v>263</v>
      </c>
      <c r="G100" s="660" t="s">
        <v>264</v>
      </c>
      <c r="I100" s="672" t="s">
        <v>262</v>
      </c>
      <c r="J100" s="672" t="s">
        <v>263</v>
      </c>
      <c r="K100" s="672" t="s">
        <v>263</v>
      </c>
      <c r="L100" s="672" t="s">
        <v>264</v>
      </c>
    </row>
    <row r="101" spans="1:12" ht="15" x14ac:dyDescent="0.25">
      <c r="A101" s="27" t="s">
        <v>95</v>
      </c>
      <c r="B101" s="656">
        <v>1407</v>
      </c>
      <c r="C101" s="663">
        <v>266605</v>
      </c>
      <c r="D101" s="657">
        <v>29</v>
      </c>
      <c r="E101" s="59">
        <v>1472</v>
      </c>
      <c r="F101" s="665">
        <v>244808</v>
      </c>
      <c r="G101" s="60">
        <v>29</v>
      </c>
      <c r="I101" s="673">
        <f>(B101-E101)/E101</f>
        <v>-4.4157608695652176E-2</v>
      </c>
      <c r="J101" s="674">
        <f>(C101-F101)</f>
        <v>21797</v>
      </c>
      <c r="K101" s="675">
        <f>(C101-F101)/F101</f>
        <v>8.9037122969837582E-2</v>
      </c>
      <c r="L101" s="676">
        <f>(D101-G101)/G101</f>
        <v>0</v>
      </c>
    </row>
    <row r="102" spans="1:12" ht="15" x14ac:dyDescent="0.25">
      <c r="A102" s="20" t="s">
        <v>47</v>
      </c>
      <c r="B102" s="658">
        <v>104</v>
      </c>
      <c r="C102" s="664">
        <v>314408</v>
      </c>
      <c r="D102" s="659">
        <v>21</v>
      </c>
      <c r="E102" s="63">
        <v>120</v>
      </c>
      <c r="F102" s="666">
        <v>334219</v>
      </c>
      <c r="G102" s="64">
        <v>31</v>
      </c>
      <c r="I102" s="677">
        <f>(B102-E102)/E102</f>
        <v>-0.13333333333333333</v>
      </c>
      <c r="J102" s="678">
        <f>(C102-F102)</f>
        <v>-19811</v>
      </c>
      <c r="K102" s="677">
        <f t="shared" ref="K102:L116" si="28">(C102-F102)/F102</f>
        <v>-5.927550498325948E-2</v>
      </c>
      <c r="L102" s="677">
        <f t="shared" si="28"/>
        <v>-0.32258064516129031</v>
      </c>
    </row>
    <row r="103" spans="1:12" ht="15" x14ac:dyDescent="0.25">
      <c r="A103" s="20" t="s">
        <v>48</v>
      </c>
      <c r="B103" s="658">
        <v>149</v>
      </c>
      <c r="C103" s="664">
        <v>347339</v>
      </c>
      <c r="D103" s="659">
        <v>21</v>
      </c>
      <c r="E103" s="63">
        <v>196</v>
      </c>
      <c r="F103" s="666">
        <v>289448</v>
      </c>
      <c r="G103" s="64">
        <v>23</v>
      </c>
      <c r="I103" s="677">
        <f>(B103-E103)/E103</f>
        <v>-0.23979591836734693</v>
      </c>
      <c r="J103" s="678">
        <f>(C103-F103)</f>
        <v>57891</v>
      </c>
      <c r="K103" s="677">
        <f t="shared" si="28"/>
        <v>0.2000048367927918</v>
      </c>
      <c r="L103" s="677">
        <f t="shared" si="28"/>
        <v>-8.6956521739130432E-2</v>
      </c>
    </row>
    <row r="104" spans="1:12" ht="15" x14ac:dyDescent="0.25">
      <c r="A104" s="20" t="s">
        <v>142</v>
      </c>
      <c r="B104" s="658">
        <v>24</v>
      </c>
      <c r="C104" s="664">
        <v>469538</v>
      </c>
      <c r="D104" s="659">
        <v>35</v>
      </c>
      <c r="E104" s="63">
        <v>23</v>
      </c>
      <c r="F104" s="666">
        <v>347728</v>
      </c>
      <c r="G104" s="64">
        <v>26</v>
      </c>
      <c r="I104" s="677">
        <f t="shared" ref="I104:I116" si="29">(B104-E104)/E104</f>
        <v>4.3478260869565216E-2</v>
      </c>
      <c r="J104" s="678">
        <f t="shared" ref="J104:J116" si="30">(C104-F104)</f>
        <v>121810</v>
      </c>
      <c r="K104" s="677">
        <f t="shared" si="28"/>
        <v>0.35030253531495881</v>
      </c>
      <c r="L104" s="677">
        <f t="shared" si="28"/>
        <v>0.34615384615384615</v>
      </c>
    </row>
    <row r="105" spans="1:12" ht="15" x14ac:dyDescent="0.25">
      <c r="A105" s="20" t="s">
        <v>143</v>
      </c>
      <c r="B105" s="658">
        <v>2</v>
      </c>
      <c r="C105" s="664">
        <v>314200</v>
      </c>
      <c r="D105" s="659">
        <v>7</v>
      </c>
      <c r="E105" s="63">
        <v>8</v>
      </c>
      <c r="F105" s="666">
        <v>278488</v>
      </c>
      <c r="G105" s="64">
        <v>30</v>
      </c>
      <c r="I105" s="677">
        <f t="shared" si="29"/>
        <v>-0.75</v>
      </c>
      <c r="J105" s="678">
        <f t="shared" si="30"/>
        <v>35712</v>
      </c>
      <c r="K105" s="677">
        <f t="shared" si="28"/>
        <v>0.12823532791359052</v>
      </c>
      <c r="L105" s="677">
        <f t="shared" si="28"/>
        <v>-0.76666666666666672</v>
      </c>
    </row>
    <row r="106" spans="1:12" ht="15" x14ac:dyDescent="0.25">
      <c r="A106" s="20" t="s">
        <v>49</v>
      </c>
      <c r="B106" s="658">
        <v>241</v>
      </c>
      <c r="C106" s="664">
        <v>281499</v>
      </c>
      <c r="D106" s="659">
        <v>39</v>
      </c>
      <c r="E106" s="63">
        <v>239</v>
      </c>
      <c r="F106" s="666">
        <v>263965</v>
      </c>
      <c r="G106" s="64">
        <v>30</v>
      </c>
      <c r="I106" s="677">
        <f t="shared" si="29"/>
        <v>8.368200836820083E-3</v>
      </c>
      <c r="J106" s="678">
        <f t="shared" si="30"/>
        <v>17534</v>
      </c>
      <c r="K106" s="677">
        <f t="shared" si="28"/>
        <v>6.6425473074081795E-2</v>
      </c>
      <c r="L106" s="679">
        <f t="shared" si="28"/>
        <v>0.3</v>
      </c>
    </row>
    <row r="107" spans="1:12" ht="15" x14ac:dyDescent="0.25">
      <c r="A107" s="20" t="s">
        <v>144</v>
      </c>
      <c r="B107" s="658">
        <v>0</v>
      </c>
      <c r="C107" s="664">
        <v>0</v>
      </c>
      <c r="D107" s="659">
        <v>0</v>
      </c>
      <c r="E107" s="63">
        <v>2</v>
      </c>
      <c r="F107" s="666">
        <v>407450</v>
      </c>
      <c r="G107" s="64">
        <v>3</v>
      </c>
      <c r="I107" s="677">
        <f t="shared" si="29"/>
        <v>-1</v>
      </c>
      <c r="J107" s="678">
        <f t="shared" si="30"/>
        <v>-407450</v>
      </c>
      <c r="K107" s="677">
        <f t="shared" si="28"/>
        <v>-1</v>
      </c>
      <c r="L107" s="677">
        <f t="shared" si="28"/>
        <v>-1</v>
      </c>
    </row>
    <row r="108" spans="1:12" ht="15" x14ac:dyDescent="0.25">
      <c r="A108" s="20" t="s">
        <v>50</v>
      </c>
      <c r="B108" s="658">
        <v>48</v>
      </c>
      <c r="C108" s="664">
        <v>488904</v>
      </c>
      <c r="D108" s="659">
        <v>13</v>
      </c>
      <c r="E108" s="63">
        <v>33</v>
      </c>
      <c r="F108" s="666">
        <v>401833</v>
      </c>
      <c r="G108" s="64">
        <v>42</v>
      </c>
      <c r="I108" s="677">
        <f t="shared" si="29"/>
        <v>0.45454545454545453</v>
      </c>
      <c r="J108" s="678">
        <f t="shared" si="30"/>
        <v>87071</v>
      </c>
      <c r="K108" s="677">
        <f t="shared" si="28"/>
        <v>0.21668454308132981</v>
      </c>
      <c r="L108" s="677">
        <f t="shared" si="28"/>
        <v>-0.69047619047619047</v>
      </c>
    </row>
    <row r="109" spans="1:12" ht="15" x14ac:dyDescent="0.25">
      <c r="A109" s="20" t="s">
        <v>12</v>
      </c>
      <c r="B109" s="658">
        <v>638</v>
      </c>
      <c r="C109" s="664">
        <v>170799</v>
      </c>
      <c r="D109" s="659">
        <v>28</v>
      </c>
      <c r="E109" s="63">
        <v>613</v>
      </c>
      <c r="F109" s="666">
        <v>154307</v>
      </c>
      <c r="G109" s="64">
        <v>30</v>
      </c>
      <c r="I109" s="677">
        <f t="shared" si="29"/>
        <v>4.0783034257748776E-2</v>
      </c>
      <c r="J109" s="678">
        <f t="shared" si="30"/>
        <v>16492</v>
      </c>
      <c r="K109" s="677">
        <f t="shared" si="28"/>
        <v>0.10687784740808907</v>
      </c>
      <c r="L109" s="677">
        <f t="shared" si="28"/>
        <v>-6.6666666666666666E-2</v>
      </c>
    </row>
    <row r="110" spans="1:12" ht="15" x14ac:dyDescent="0.25">
      <c r="A110" s="20" t="s">
        <v>145</v>
      </c>
      <c r="B110" s="658">
        <v>19</v>
      </c>
      <c r="C110" s="664">
        <v>441463</v>
      </c>
      <c r="D110" s="659">
        <v>41</v>
      </c>
      <c r="E110" s="63">
        <v>15</v>
      </c>
      <c r="F110" s="666">
        <v>374167</v>
      </c>
      <c r="G110" s="64">
        <v>19</v>
      </c>
      <c r="I110" s="677">
        <f t="shared" si="29"/>
        <v>0.26666666666666666</v>
      </c>
      <c r="J110" s="678">
        <f t="shared" si="30"/>
        <v>67296</v>
      </c>
      <c r="K110" s="677">
        <f t="shared" si="28"/>
        <v>0.1798555190596712</v>
      </c>
      <c r="L110" s="677">
        <f t="shared" si="28"/>
        <v>1.1578947368421053</v>
      </c>
    </row>
    <row r="111" spans="1:12" ht="15" x14ac:dyDescent="0.25">
      <c r="A111" s="20" t="s">
        <v>146</v>
      </c>
      <c r="B111" s="658">
        <v>19</v>
      </c>
      <c r="C111" s="664">
        <v>406521</v>
      </c>
      <c r="D111" s="659">
        <v>35</v>
      </c>
      <c r="E111" s="63">
        <v>17</v>
      </c>
      <c r="F111" s="666">
        <v>345137</v>
      </c>
      <c r="G111" s="64">
        <v>19</v>
      </c>
      <c r="I111" s="677">
        <f t="shared" si="29"/>
        <v>0.11764705882352941</v>
      </c>
      <c r="J111" s="678">
        <f t="shared" si="30"/>
        <v>61384</v>
      </c>
      <c r="K111" s="677">
        <f t="shared" si="28"/>
        <v>0.17785401159539546</v>
      </c>
      <c r="L111" s="677">
        <f t="shared" si="28"/>
        <v>0.84210526315789469</v>
      </c>
    </row>
    <row r="112" spans="1:12" ht="15" x14ac:dyDescent="0.25">
      <c r="A112" s="20" t="s">
        <v>246</v>
      </c>
      <c r="B112" s="658">
        <v>34</v>
      </c>
      <c r="C112" s="664">
        <v>269984</v>
      </c>
      <c r="D112" s="659">
        <v>27</v>
      </c>
      <c r="E112" s="63">
        <v>51</v>
      </c>
      <c r="F112" s="666">
        <v>242007</v>
      </c>
      <c r="G112" s="64">
        <v>17</v>
      </c>
      <c r="I112" s="677">
        <f t="shared" si="29"/>
        <v>-0.33333333333333331</v>
      </c>
      <c r="J112" s="678">
        <f t="shared" si="30"/>
        <v>27977</v>
      </c>
      <c r="K112" s="677">
        <f t="shared" si="28"/>
        <v>0.11560409409645175</v>
      </c>
      <c r="L112" s="677">
        <f t="shared" si="28"/>
        <v>0.58823529411764708</v>
      </c>
    </row>
    <row r="113" spans="1:12" ht="15" x14ac:dyDescent="0.25">
      <c r="A113" s="20" t="s">
        <v>194</v>
      </c>
      <c r="B113" s="658">
        <v>32</v>
      </c>
      <c r="C113" s="664">
        <v>333274</v>
      </c>
      <c r="D113" s="659">
        <v>41</v>
      </c>
      <c r="E113" s="63">
        <v>26</v>
      </c>
      <c r="F113" s="666">
        <v>269473</v>
      </c>
      <c r="G113" s="64">
        <v>39</v>
      </c>
      <c r="I113" s="677">
        <f t="shared" si="29"/>
        <v>0.23076923076923078</v>
      </c>
      <c r="J113" s="678">
        <f t="shared" si="30"/>
        <v>63801</v>
      </c>
      <c r="K113" s="677">
        <f t="shared" si="28"/>
        <v>0.23676212459133197</v>
      </c>
      <c r="L113" s="677">
        <f t="shared" si="28"/>
        <v>5.128205128205128E-2</v>
      </c>
    </row>
    <row r="114" spans="1:12" ht="15" x14ac:dyDescent="0.25">
      <c r="A114" s="22" t="s">
        <v>51</v>
      </c>
      <c r="B114" s="658">
        <v>73</v>
      </c>
      <c r="C114" s="664">
        <v>425626</v>
      </c>
      <c r="D114" s="659">
        <v>29</v>
      </c>
      <c r="E114" s="63">
        <v>101</v>
      </c>
      <c r="F114" s="666">
        <v>368855</v>
      </c>
      <c r="G114" s="64">
        <v>35</v>
      </c>
      <c r="I114" s="677">
        <f t="shared" si="29"/>
        <v>-0.27722772277227725</v>
      </c>
      <c r="J114" s="678">
        <f t="shared" si="30"/>
        <v>56771</v>
      </c>
      <c r="K114" s="679">
        <f t="shared" si="28"/>
        <v>0.15391142861015847</v>
      </c>
      <c r="L114" s="677">
        <f t="shared" si="28"/>
        <v>-0.17142857142857143</v>
      </c>
    </row>
    <row r="115" spans="1:12" ht="15" x14ac:dyDescent="0.25">
      <c r="A115" s="22" t="s">
        <v>253</v>
      </c>
      <c r="B115" s="658">
        <v>14</v>
      </c>
      <c r="C115" s="664">
        <v>419321</v>
      </c>
      <c r="D115" s="659">
        <v>47</v>
      </c>
      <c r="E115" s="63">
        <v>19</v>
      </c>
      <c r="F115" s="666">
        <v>470687</v>
      </c>
      <c r="G115" s="64">
        <v>23</v>
      </c>
      <c r="I115" s="677">
        <f t="shared" si="29"/>
        <v>-0.26315789473684209</v>
      </c>
      <c r="J115" s="678">
        <f t="shared" si="30"/>
        <v>-51366</v>
      </c>
      <c r="K115" s="677">
        <f t="shared" si="28"/>
        <v>-0.10912984637349236</v>
      </c>
      <c r="L115" s="677">
        <f t="shared" si="28"/>
        <v>1.0434782608695652</v>
      </c>
    </row>
    <row r="116" spans="1:12" ht="15" x14ac:dyDescent="0.25">
      <c r="A116" s="648" t="s">
        <v>147</v>
      </c>
      <c r="B116" s="658">
        <v>10</v>
      </c>
      <c r="C116" s="664">
        <v>558790</v>
      </c>
      <c r="D116" s="659">
        <v>26</v>
      </c>
      <c r="E116" s="63">
        <v>9</v>
      </c>
      <c r="F116" s="666">
        <v>501633</v>
      </c>
      <c r="G116" s="64">
        <v>9</v>
      </c>
      <c r="I116" s="677">
        <f t="shared" si="29"/>
        <v>0.1111111111111111</v>
      </c>
      <c r="J116" s="678">
        <f t="shared" si="30"/>
        <v>57157</v>
      </c>
      <c r="K116" s="677">
        <f t="shared" si="28"/>
        <v>0.11394186586608138</v>
      </c>
      <c r="L116" s="677">
        <f t="shared" si="28"/>
        <v>1.8888888888888888</v>
      </c>
    </row>
    <row r="117" spans="1:12" ht="15" x14ac:dyDescent="0.25">
      <c r="A117" s="20"/>
      <c r="I117" s="680"/>
      <c r="J117" s="680"/>
      <c r="K117" s="680"/>
      <c r="L117" s="680"/>
    </row>
    <row r="118" spans="1:12" ht="15" x14ac:dyDescent="0.25">
      <c r="A118" s="569"/>
      <c r="B118" s="653"/>
      <c r="C118" s="653"/>
      <c r="D118" s="653"/>
      <c r="E118" s="653"/>
      <c r="F118" s="653"/>
      <c r="G118" s="653"/>
      <c r="I118" s="680"/>
      <c r="J118" s="680"/>
      <c r="K118" s="680"/>
      <c r="L118" s="680"/>
    </row>
    <row r="119" spans="1:12" ht="15" x14ac:dyDescent="0.2">
      <c r="A119" s="646"/>
      <c r="C119" s="653">
        <v>2022</v>
      </c>
      <c r="D119" s="653"/>
      <c r="F119" s="653">
        <v>2021</v>
      </c>
      <c r="G119" s="653"/>
      <c r="I119" s="671" t="s">
        <v>5910</v>
      </c>
      <c r="J119" s="671" t="s">
        <v>5919</v>
      </c>
      <c r="K119" s="671" t="s">
        <v>5920</v>
      </c>
      <c r="L119" s="671" t="s">
        <v>5910</v>
      </c>
    </row>
    <row r="120" spans="1:12" ht="15" x14ac:dyDescent="0.25">
      <c r="A120" s="646"/>
      <c r="B120" s="660" t="s">
        <v>262</v>
      </c>
      <c r="C120" s="660" t="s">
        <v>263</v>
      </c>
      <c r="D120" s="660" t="s">
        <v>264</v>
      </c>
      <c r="E120" s="660" t="s">
        <v>262</v>
      </c>
      <c r="F120" s="660" t="s">
        <v>263</v>
      </c>
      <c r="G120" s="660" t="s">
        <v>264</v>
      </c>
      <c r="I120" s="672" t="s">
        <v>262</v>
      </c>
      <c r="J120" s="672" t="s">
        <v>263</v>
      </c>
      <c r="K120" s="672" t="s">
        <v>263</v>
      </c>
      <c r="L120" s="672" t="s">
        <v>264</v>
      </c>
    </row>
    <row r="121" spans="1:12" s="506" customFormat="1" ht="15" x14ac:dyDescent="0.25">
      <c r="A121" s="25" t="s">
        <v>93</v>
      </c>
      <c r="B121" s="661">
        <v>1092</v>
      </c>
      <c r="C121" s="668">
        <v>293410</v>
      </c>
      <c r="D121" s="662">
        <v>26</v>
      </c>
      <c r="E121" s="170">
        <v>1162</v>
      </c>
      <c r="F121" s="669">
        <v>266110</v>
      </c>
      <c r="G121" s="171">
        <v>30</v>
      </c>
      <c r="I121" s="673">
        <f>(B121-E121)/E121</f>
        <v>-6.0240963855421686E-2</v>
      </c>
      <c r="J121" s="674">
        <f>(C121-F121)</f>
        <v>27300</v>
      </c>
      <c r="K121" s="675">
        <f>(C121-F121)/F121</f>
        <v>0.10258915486077186</v>
      </c>
      <c r="L121" s="676">
        <f>(D121-G121)/G121</f>
        <v>-0.13333333333333333</v>
      </c>
    </row>
    <row r="122" spans="1:12" s="506" customFormat="1" ht="15" x14ac:dyDescent="0.25">
      <c r="A122" s="23" t="s">
        <v>135</v>
      </c>
      <c r="B122" s="658">
        <v>6</v>
      </c>
      <c r="C122" s="664">
        <v>702875</v>
      </c>
      <c r="D122" s="659">
        <v>50</v>
      </c>
      <c r="E122" s="63">
        <v>3</v>
      </c>
      <c r="F122" s="666">
        <v>511333</v>
      </c>
      <c r="G122" s="64">
        <v>38</v>
      </c>
      <c r="I122" s="677">
        <f>(B122-E122)/E122</f>
        <v>1</v>
      </c>
      <c r="J122" s="678">
        <f>(C122-F122)</f>
        <v>191542</v>
      </c>
      <c r="K122" s="677">
        <f t="shared" ref="K122:L135" si="31">(C122-F122)/F122</f>
        <v>0.37459346453289732</v>
      </c>
      <c r="L122" s="677">
        <f t="shared" si="31"/>
        <v>0.31578947368421051</v>
      </c>
    </row>
    <row r="123" spans="1:12" ht="15" x14ac:dyDescent="0.25">
      <c r="A123" s="23" t="s">
        <v>136</v>
      </c>
      <c r="B123" s="658">
        <v>28</v>
      </c>
      <c r="C123" s="664">
        <v>406043</v>
      </c>
      <c r="D123" s="659">
        <v>37</v>
      </c>
      <c r="E123" s="63">
        <v>30</v>
      </c>
      <c r="F123" s="666">
        <v>438284</v>
      </c>
      <c r="G123" s="64">
        <v>56</v>
      </c>
      <c r="I123" s="677">
        <f>(B123-E123)/E123</f>
        <v>-6.6666666666666666E-2</v>
      </c>
      <c r="J123" s="678">
        <f>(C123-F123)</f>
        <v>-32241</v>
      </c>
      <c r="K123" s="677">
        <f t="shared" si="31"/>
        <v>-7.356189137636783E-2</v>
      </c>
      <c r="L123" s="677">
        <f t="shared" si="31"/>
        <v>-0.3392857142857143</v>
      </c>
    </row>
    <row r="124" spans="1:12" ht="15" x14ac:dyDescent="0.25">
      <c r="A124" s="23" t="s">
        <v>148</v>
      </c>
      <c r="B124" s="658">
        <v>0</v>
      </c>
      <c r="C124" s="664">
        <v>0</v>
      </c>
      <c r="D124" s="659">
        <v>0</v>
      </c>
      <c r="E124" s="63">
        <v>1</v>
      </c>
      <c r="F124" s="666">
        <v>269000</v>
      </c>
      <c r="G124" s="64">
        <v>55</v>
      </c>
      <c r="I124" s="677">
        <f t="shared" ref="I124:I135" si="32">(B124-E124)/E124</f>
        <v>-1</v>
      </c>
      <c r="J124" s="678">
        <f t="shared" ref="J124:J135" si="33">(C124-F124)</f>
        <v>-269000</v>
      </c>
      <c r="K124" s="677">
        <f t="shared" si="31"/>
        <v>-1</v>
      </c>
      <c r="L124" s="677">
        <f t="shared" si="31"/>
        <v>-1</v>
      </c>
    </row>
    <row r="125" spans="1:12" ht="15" x14ac:dyDescent="0.25">
      <c r="A125" s="20" t="s">
        <v>8</v>
      </c>
      <c r="B125" s="658">
        <v>635</v>
      </c>
      <c r="C125" s="664">
        <v>231477</v>
      </c>
      <c r="D125" s="659">
        <v>22</v>
      </c>
      <c r="E125" s="63">
        <v>667</v>
      </c>
      <c r="F125" s="666">
        <v>219698</v>
      </c>
      <c r="G125" s="64">
        <v>22</v>
      </c>
      <c r="I125" s="677">
        <f t="shared" si="32"/>
        <v>-4.7976011994002997E-2</v>
      </c>
      <c r="J125" s="678">
        <f t="shared" si="33"/>
        <v>11779</v>
      </c>
      <c r="K125" s="677">
        <f t="shared" si="31"/>
        <v>5.3614507187138706E-2</v>
      </c>
      <c r="L125" s="677">
        <f t="shared" si="31"/>
        <v>0</v>
      </c>
    </row>
    <row r="126" spans="1:12" ht="15" x14ac:dyDescent="0.25">
      <c r="A126" s="20" t="s">
        <v>252</v>
      </c>
      <c r="B126" s="658">
        <v>37</v>
      </c>
      <c r="C126" s="664">
        <v>286676</v>
      </c>
      <c r="D126" s="659">
        <v>15</v>
      </c>
      <c r="E126" s="63">
        <v>38</v>
      </c>
      <c r="F126" s="666">
        <v>261914</v>
      </c>
      <c r="G126" s="64">
        <v>27</v>
      </c>
      <c r="I126" s="677">
        <f t="shared" si="32"/>
        <v>-2.6315789473684209E-2</v>
      </c>
      <c r="J126" s="678">
        <f t="shared" si="33"/>
        <v>24762</v>
      </c>
      <c r="K126" s="677">
        <f t="shared" si="31"/>
        <v>9.454248341058516E-2</v>
      </c>
      <c r="L126" s="679">
        <f t="shared" si="31"/>
        <v>-0.44444444444444442</v>
      </c>
    </row>
    <row r="127" spans="1:12" ht="15" x14ac:dyDescent="0.25">
      <c r="A127" s="20" t="s">
        <v>137</v>
      </c>
      <c r="B127" s="658">
        <v>1</v>
      </c>
      <c r="C127" s="664">
        <v>343000</v>
      </c>
      <c r="D127" s="659">
        <v>137</v>
      </c>
      <c r="E127" s="63">
        <v>2</v>
      </c>
      <c r="F127" s="666">
        <v>479500</v>
      </c>
      <c r="G127" s="64">
        <v>194</v>
      </c>
      <c r="I127" s="677">
        <f t="shared" si="32"/>
        <v>-0.5</v>
      </c>
      <c r="J127" s="678">
        <f t="shared" si="33"/>
        <v>-136500</v>
      </c>
      <c r="K127" s="677">
        <f t="shared" si="31"/>
        <v>-0.28467153284671531</v>
      </c>
      <c r="L127" s="677">
        <f t="shared" si="31"/>
        <v>-0.29381443298969073</v>
      </c>
    </row>
    <row r="128" spans="1:12" ht="15" x14ac:dyDescent="0.25">
      <c r="A128" s="20" t="s">
        <v>17</v>
      </c>
      <c r="B128" s="658">
        <v>134</v>
      </c>
      <c r="C128" s="664">
        <v>375504</v>
      </c>
      <c r="D128" s="659">
        <v>29</v>
      </c>
      <c r="E128" s="63">
        <v>147</v>
      </c>
      <c r="F128" s="666">
        <v>352331</v>
      </c>
      <c r="G128" s="64">
        <v>34</v>
      </c>
      <c r="I128" s="677">
        <f t="shared" si="32"/>
        <v>-8.8435374149659865E-2</v>
      </c>
      <c r="J128" s="678">
        <f t="shared" si="33"/>
        <v>23173</v>
      </c>
      <c r="K128" s="677">
        <f t="shared" si="31"/>
        <v>6.5770539634604955E-2</v>
      </c>
      <c r="L128" s="677">
        <f t="shared" si="31"/>
        <v>-0.14705882352941177</v>
      </c>
    </row>
    <row r="129" spans="1:12" ht="15" x14ac:dyDescent="0.25">
      <c r="A129" s="20" t="s">
        <v>138</v>
      </c>
      <c r="B129" s="658">
        <v>19</v>
      </c>
      <c r="C129" s="664">
        <v>559152</v>
      </c>
      <c r="D129" s="659">
        <v>38</v>
      </c>
      <c r="E129" s="63">
        <v>38</v>
      </c>
      <c r="F129" s="666">
        <v>368233</v>
      </c>
      <c r="G129" s="64">
        <v>39</v>
      </c>
      <c r="I129" s="677">
        <f t="shared" si="32"/>
        <v>-0.5</v>
      </c>
      <c r="J129" s="678">
        <f t="shared" si="33"/>
        <v>190919</v>
      </c>
      <c r="K129" s="677">
        <f t="shared" si="31"/>
        <v>0.51847335790111149</v>
      </c>
      <c r="L129" s="677">
        <f t="shared" si="31"/>
        <v>-2.564102564102564E-2</v>
      </c>
    </row>
    <row r="130" spans="1:12" ht="15" x14ac:dyDescent="0.25">
      <c r="A130" s="20" t="s">
        <v>18</v>
      </c>
      <c r="B130" s="658">
        <v>2</v>
      </c>
      <c r="C130" s="664">
        <v>331250</v>
      </c>
      <c r="D130" s="659">
        <v>12</v>
      </c>
      <c r="E130" s="63">
        <v>2</v>
      </c>
      <c r="F130" s="666">
        <v>210050</v>
      </c>
      <c r="G130" s="64">
        <v>23</v>
      </c>
      <c r="I130" s="677">
        <f t="shared" ref="I130:I132" si="34">(B130-E130)/E130</f>
        <v>0</v>
      </c>
      <c r="J130" s="678">
        <f t="shared" ref="J130:J132" si="35">(C130-F130)</f>
        <v>121200</v>
      </c>
      <c r="K130" s="677">
        <f t="shared" ref="K130:K132" si="36">(C130-F130)/F130</f>
        <v>0.57700547488693166</v>
      </c>
      <c r="L130" s="677">
        <f t="shared" ref="L130:L132" si="37">(D130-G130)/G130</f>
        <v>-0.47826086956521741</v>
      </c>
    </row>
    <row r="131" spans="1:12" ht="15" x14ac:dyDescent="0.25">
      <c r="A131" s="23" t="s">
        <v>3481</v>
      </c>
      <c r="B131" s="658">
        <v>89</v>
      </c>
      <c r="C131" s="664">
        <v>323391</v>
      </c>
      <c r="D131" s="659">
        <v>22</v>
      </c>
      <c r="E131" s="63">
        <v>96</v>
      </c>
      <c r="F131" s="666">
        <v>301800</v>
      </c>
      <c r="G131" s="64">
        <v>40</v>
      </c>
      <c r="I131" s="677">
        <f t="shared" si="34"/>
        <v>-7.2916666666666671E-2</v>
      </c>
      <c r="J131" s="678">
        <f t="shared" si="35"/>
        <v>21591</v>
      </c>
      <c r="K131" s="677">
        <f t="shared" si="36"/>
        <v>7.154075546719682E-2</v>
      </c>
      <c r="L131" s="677">
        <f t="shared" si="37"/>
        <v>-0.45</v>
      </c>
    </row>
    <row r="132" spans="1:12" ht="15" x14ac:dyDescent="0.25">
      <c r="A132" s="20" t="s">
        <v>139</v>
      </c>
      <c r="B132" s="658">
        <v>0</v>
      </c>
      <c r="C132" s="664">
        <v>0</v>
      </c>
      <c r="D132" s="659">
        <v>0</v>
      </c>
      <c r="E132" s="63">
        <v>1</v>
      </c>
      <c r="F132" s="666">
        <v>247000</v>
      </c>
      <c r="G132" s="64">
        <v>4</v>
      </c>
      <c r="I132" s="677"/>
      <c r="J132" s="678"/>
      <c r="K132" s="677"/>
      <c r="L132" s="677"/>
    </row>
    <row r="133" spans="1:12" ht="15" x14ac:dyDescent="0.25">
      <c r="A133" s="20" t="s">
        <v>122</v>
      </c>
      <c r="B133" s="658">
        <v>59</v>
      </c>
      <c r="C133" s="664">
        <v>327074</v>
      </c>
      <c r="D133" s="659">
        <v>33</v>
      </c>
      <c r="E133" s="63">
        <v>57</v>
      </c>
      <c r="F133" s="666">
        <v>270671</v>
      </c>
      <c r="G133" s="64">
        <v>50</v>
      </c>
      <c r="I133" s="677">
        <f t="shared" si="32"/>
        <v>3.5087719298245612E-2</v>
      </c>
      <c r="J133" s="678">
        <f t="shared" si="33"/>
        <v>56403</v>
      </c>
      <c r="K133" s="677">
        <f t="shared" si="31"/>
        <v>0.20838213181316062</v>
      </c>
      <c r="L133" s="677">
        <f t="shared" si="31"/>
        <v>-0.34</v>
      </c>
    </row>
    <row r="134" spans="1:12" ht="15" x14ac:dyDescent="0.25">
      <c r="A134" s="20" t="s">
        <v>19</v>
      </c>
      <c r="B134" s="658">
        <v>68</v>
      </c>
      <c r="C134" s="664">
        <v>389986</v>
      </c>
      <c r="D134" s="659">
        <v>47</v>
      </c>
      <c r="E134" s="63">
        <v>61</v>
      </c>
      <c r="F134" s="666">
        <v>319346</v>
      </c>
      <c r="G134" s="64">
        <v>38</v>
      </c>
      <c r="I134" s="677">
        <f t="shared" si="32"/>
        <v>0.11475409836065574</v>
      </c>
      <c r="J134" s="678">
        <f t="shared" si="33"/>
        <v>70640</v>
      </c>
      <c r="K134" s="679">
        <f t="shared" si="31"/>
        <v>0.22120208175458594</v>
      </c>
      <c r="L134" s="677">
        <f t="shared" si="31"/>
        <v>0.23684210526315788</v>
      </c>
    </row>
    <row r="135" spans="1:12" ht="15" x14ac:dyDescent="0.25">
      <c r="A135" s="596" t="s">
        <v>140</v>
      </c>
      <c r="B135" s="658">
        <v>14</v>
      </c>
      <c r="C135" s="664">
        <v>762636</v>
      </c>
      <c r="D135" s="659">
        <v>43</v>
      </c>
      <c r="E135" s="63">
        <v>19</v>
      </c>
      <c r="F135" s="666">
        <v>341232</v>
      </c>
      <c r="G135" s="64">
        <v>35</v>
      </c>
      <c r="I135" s="677">
        <f t="shared" si="32"/>
        <v>-0.26315789473684209</v>
      </c>
      <c r="J135" s="678">
        <f t="shared" si="33"/>
        <v>421404</v>
      </c>
      <c r="K135" s="677">
        <f t="shared" si="31"/>
        <v>1.2349486566324377</v>
      </c>
      <c r="L135" s="677">
        <f t="shared" si="31"/>
        <v>0.22857142857142856</v>
      </c>
    </row>
    <row r="136" spans="1:12" ht="15" x14ac:dyDescent="0.25">
      <c r="I136" s="677"/>
      <c r="J136" s="678"/>
      <c r="K136" s="677"/>
      <c r="L136" s="677"/>
    </row>
    <row r="137" spans="1:12" ht="15" x14ac:dyDescent="0.25">
      <c r="A137" s="569"/>
      <c r="B137" s="653"/>
      <c r="C137" s="653"/>
      <c r="D137" s="653"/>
      <c r="E137" s="653"/>
      <c r="F137" s="653"/>
      <c r="G137" s="653"/>
      <c r="I137" s="680"/>
      <c r="J137" s="680"/>
      <c r="K137" s="680"/>
      <c r="L137" s="680"/>
    </row>
    <row r="138" spans="1:12" s="506" customFormat="1" ht="15" x14ac:dyDescent="0.2">
      <c r="A138" s="646"/>
      <c r="B138" s="14"/>
      <c r="C138" s="653">
        <v>2022</v>
      </c>
      <c r="D138" s="653"/>
      <c r="E138" s="14"/>
      <c r="F138" s="653">
        <v>2021</v>
      </c>
      <c r="G138" s="653"/>
      <c r="I138" s="671" t="s">
        <v>5910</v>
      </c>
      <c r="J138" s="671" t="s">
        <v>5919</v>
      </c>
      <c r="K138" s="671" t="s">
        <v>5920</v>
      </c>
      <c r="L138" s="671" t="s">
        <v>5910</v>
      </c>
    </row>
    <row r="139" spans="1:12" s="506" customFormat="1" ht="15" x14ac:dyDescent="0.25">
      <c r="A139" s="646"/>
      <c r="B139" s="660" t="s">
        <v>262</v>
      </c>
      <c r="C139" s="660" t="s">
        <v>263</v>
      </c>
      <c r="D139" s="660" t="s">
        <v>264</v>
      </c>
      <c r="E139" s="660" t="s">
        <v>262</v>
      </c>
      <c r="F139" s="660" t="s">
        <v>263</v>
      </c>
      <c r="G139" s="660" t="s">
        <v>264</v>
      </c>
      <c r="I139" s="672" t="s">
        <v>262</v>
      </c>
      <c r="J139" s="672" t="s">
        <v>263</v>
      </c>
      <c r="K139" s="672" t="s">
        <v>263</v>
      </c>
      <c r="L139" s="672" t="s">
        <v>264</v>
      </c>
    </row>
    <row r="140" spans="1:12" ht="15" x14ac:dyDescent="0.25">
      <c r="A140" s="649" t="s">
        <v>52</v>
      </c>
      <c r="B140" s="661">
        <v>782</v>
      </c>
      <c r="C140" s="668">
        <v>438948</v>
      </c>
      <c r="D140" s="662">
        <v>42</v>
      </c>
      <c r="E140" s="170">
        <v>907</v>
      </c>
      <c r="F140" s="669">
        <v>435518</v>
      </c>
      <c r="G140" s="171">
        <v>55</v>
      </c>
      <c r="I140" s="673">
        <f>(B140-E140)/E140</f>
        <v>-0.13781697905181919</v>
      </c>
      <c r="J140" s="674">
        <f>(C140-F140)</f>
        <v>3430</v>
      </c>
      <c r="K140" s="675">
        <f>(C140-F140)/F140</f>
        <v>7.8756790764101595E-3</v>
      </c>
      <c r="L140" s="676">
        <f>(D140-G140)/G140</f>
        <v>-0.23636363636363636</v>
      </c>
    </row>
    <row r="141" spans="1:12" ht="15" x14ac:dyDescent="0.25">
      <c r="A141" s="20" t="s">
        <v>53</v>
      </c>
      <c r="B141" s="658">
        <v>55</v>
      </c>
      <c r="C141" s="664">
        <v>274975</v>
      </c>
      <c r="D141" s="659">
        <v>25</v>
      </c>
      <c r="E141" s="63">
        <v>40</v>
      </c>
      <c r="F141" s="666">
        <v>238687</v>
      </c>
      <c r="G141" s="64">
        <v>38</v>
      </c>
      <c r="I141" s="677">
        <f>(B141-E141)/E141</f>
        <v>0.375</v>
      </c>
      <c r="J141" s="678">
        <f>(C141-F141)</f>
        <v>36288</v>
      </c>
      <c r="K141" s="677">
        <f t="shared" ref="K141:L156" si="38">(C141-F141)/F141</f>
        <v>0.15203174031262701</v>
      </c>
      <c r="L141" s="677">
        <f t="shared" si="38"/>
        <v>-0.34210526315789475</v>
      </c>
    </row>
    <row r="142" spans="1:12" ht="15" x14ac:dyDescent="0.25">
      <c r="A142" s="20" t="s">
        <v>247</v>
      </c>
      <c r="B142" s="658">
        <v>12</v>
      </c>
      <c r="C142" s="664">
        <v>276267</v>
      </c>
      <c r="D142" s="659">
        <v>52</v>
      </c>
      <c r="E142" s="63">
        <v>21</v>
      </c>
      <c r="F142" s="666">
        <v>331986</v>
      </c>
      <c r="G142" s="64">
        <v>80</v>
      </c>
      <c r="I142" s="677">
        <f>(B142-E142)/E142</f>
        <v>-0.42857142857142855</v>
      </c>
      <c r="J142" s="678">
        <f>(C142-F142)</f>
        <v>-55719</v>
      </c>
      <c r="K142" s="677">
        <f t="shared" si="38"/>
        <v>-0.16783539064900327</v>
      </c>
      <c r="L142" s="677">
        <f t="shared" si="38"/>
        <v>-0.35</v>
      </c>
    </row>
    <row r="143" spans="1:12" ht="15" x14ac:dyDescent="0.25">
      <c r="A143" t="s">
        <v>54</v>
      </c>
      <c r="B143" s="658">
        <v>115</v>
      </c>
      <c r="C143" s="664">
        <v>278867</v>
      </c>
      <c r="D143" s="659">
        <v>42</v>
      </c>
      <c r="E143" s="63">
        <v>119</v>
      </c>
      <c r="F143" s="666">
        <v>253350</v>
      </c>
      <c r="G143" s="64">
        <v>76</v>
      </c>
      <c r="I143" s="677">
        <f t="shared" ref="I143:I162" si="39">(B143-E143)/E143</f>
        <v>-3.3613445378151259E-2</v>
      </c>
      <c r="J143" s="678">
        <f t="shared" ref="J143:J162" si="40">(C143-F143)</f>
        <v>25517</v>
      </c>
      <c r="K143" s="677">
        <f t="shared" si="38"/>
        <v>0.10071837379119795</v>
      </c>
      <c r="L143" s="677">
        <f t="shared" si="38"/>
        <v>-0.44736842105263158</v>
      </c>
    </row>
    <row r="144" spans="1:12" ht="15" x14ac:dyDescent="0.25">
      <c r="A144" t="s">
        <v>55</v>
      </c>
      <c r="B144" s="658">
        <v>48</v>
      </c>
      <c r="C144" s="664">
        <v>399694</v>
      </c>
      <c r="D144" s="659">
        <v>15</v>
      </c>
      <c r="E144" s="63">
        <v>55</v>
      </c>
      <c r="F144" s="666">
        <v>493115</v>
      </c>
      <c r="G144" s="64">
        <v>20</v>
      </c>
      <c r="I144" s="677">
        <f t="shared" si="39"/>
        <v>-0.12727272727272726</v>
      </c>
      <c r="J144" s="678">
        <f t="shared" si="40"/>
        <v>-93421</v>
      </c>
      <c r="K144" s="677">
        <f t="shared" si="38"/>
        <v>-0.18945073664358211</v>
      </c>
      <c r="L144" s="677">
        <f t="shared" si="38"/>
        <v>-0.25</v>
      </c>
    </row>
    <row r="145" spans="1:12" ht="15" x14ac:dyDescent="0.25">
      <c r="A145" t="s">
        <v>56</v>
      </c>
      <c r="B145" s="658">
        <v>53</v>
      </c>
      <c r="C145" s="664">
        <v>298284</v>
      </c>
      <c r="D145" s="659">
        <v>27</v>
      </c>
      <c r="E145" s="63">
        <v>82</v>
      </c>
      <c r="F145" s="666">
        <v>250395</v>
      </c>
      <c r="G145" s="64">
        <v>37</v>
      </c>
      <c r="I145" s="677">
        <f t="shared" si="39"/>
        <v>-0.35365853658536583</v>
      </c>
      <c r="J145" s="678">
        <f t="shared" si="40"/>
        <v>47889</v>
      </c>
      <c r="K145" s="677">
        <f t="shared" si="38"/>
        <v>0.19125381896603366</v>
      </c>
      <c r="L145" s="679">
        <f t="shared" si="38"/>
        <v>-0.27027027027027029</v>
      </c>
    </row>
    <row r="146" spans="1:12" ht="15" x14ac:dyDescent="0.25">
      <c r="A146" t="s">
        <v>57</v>
      </c>
      <c r="B146" s="658">
        <v>52</v>
      </c>
      <c r="C146" s="664">
        <v>628625</v>
      </c>
      <c r="D146" s="659">
        <v>89</v>
      </c>
      <c r="E146" s="63">
        <v>61</v>
      </c>
      <c r="F146" s="666">
        <v>633817</v>
      </c>
      <c r="G146" s="64">
        <v>56</v>
      </c>
      <c r="I146" s="677">
        <f t="shared" si="39"/>
        <v>-0.14754098360655737</v>
      </c>
      <c r="J146" s="678">
        <f t="shared" si="40"/>
        <v>-5192</v>
      </c>
      <c r="K146" s="677">
        <f t="shared" si="38"/>
        <v>-8.191638911547023E-3</v>
      </c>
      <c r="L146" s="677">
        <f t="shared" si="38"/>
        <v>0.5892857142857143</v>
      </c>
    </row>
    <row r="147" spans="1:12" ht="15" x14ac:dyDescent="0.25">
      <c r="A147" t="s">
        <v>58</v>
      </c>
      <c r="B147" s="658">
        <v>81</v>
      </c>
      <c r="C147" s="664">
        <v>438733</v>
      </c>
      <c r="D147" s="659">
        <v>36</v>
      </c>
      <c r="E147" s="63">
        <v>97</v>
      </c>
      <c r="F147" s="666">
        <v>387076</v>
      </c>
      <c r="G147" s="64">
        <v>55</v>
      </c>
      <c r="I147" s="677">
        <f t="shared" si="39"/>
        <v>-0.16494845360824742</v>
      </c>
      <c r="J147" s="678">
        <f t="shared" si="40"/>
        <v>51657</v>
      </c>
      <c r="K147" s="677">
        <f t="shared" si="38"/>
        <v>0.13345441205344688</v>
      </c>
      <c r="L147" s="677">
        <f t="shared" si="38"/>
        <v>-0.34545454545454546</v>
      </c>
    </row>
    <row r="148" spans="1:12" ht="15" x14ac:dyDescent="0.25">
      <c r="A148" t="s">
        <v>148</v>
      </c>
      <c r="B148" s="658">
        <v>20</v>
      </c>
      <c r="C148" s="664">
        <v>252201</v>
      </c>
      <c r="D148" s="659">
        <v>31</v>
      </c>
      <c r="E148" s="63">
        <v>20</v>
      </c>
      <c r="F148" s="666">
        <v>220272</v>
      </c>
      <c r="G148" s="64">
        <v>23</v>
      </c>
      <c r="I148" s="677">
        <f t="shared" si="39"/>
        <v>0</v>
      </c>
      <c r="J148" s="678">
        <f t="shared" si="40"/>
        <v>31929</v>
      </c>
      <c r="K148" s="677">
        <f t="shared" si="38"/>
        <v>0.14495260405317062</v>
      </c>
      <c r="L148" s="677">
        <f t="shared" si="38"/>
        <v>0.34782608695652173</v>
      </c>
    </row>
    <row r="149" spans="1:12" ht="15" x14ac:dyDescent="0.25">
      <c r="A149" s="20" t="s">
        <v>59</v>
      </c>
      <c r="B149" s="658">
        <v>16</v>
      </c>
      <c r="C149" s="664">
        <v>782980</v>
      </c>
      <c r="D149" s="659">
        <v>60</v>
      </c>
      <c r="E149" s="63">
        <v>20</v>
      </c>
      <c r="F149" s="666">
        <v>520655</v>
      </c>
      <c r="G149" s="64">
        <v>61</v>
      </c>
      <c r="I149" s="677">
        <f t="shared" si="39"/>
        <v>-0.2</v>
      </c>
      <c r="J149" s="678">
        <f t="shared" si="40"/>
        <v>262325</v>
      </c>
      <c r="K149" s="677">
        <f t="shared" si="38"/>
        <v>0.50383651362226423</v>
      </c>
      <c r="L149" s="677">
        <f t="shared" si="38"/>
        <v>-1.6393442622950821E-2</v>
      </c>
    </row>
    <row r="150" spans="1:12" ht="15" x14ac:dyDescent="0.25">
      <c r="A150" s="20" t="s">
        <v>165</v>
      </c>
      <c r="B150" s="658">
        <v>10</v>
      </c>
      <c r="C150" s="664">
        <v>504967</v>
      </c>
      <c r="D150" s="659">
        <v>78</v>
      </c>
      <c r="E150" s="63">
        <v>11</v>
      </c>
      <c r="F150" s="666">
        <v>587682</v>
      </c>
      <c r="G150" s="64">
        <v>77</v>
      </c>
      <c r="I150" s="677">
        <f t="shared" si="39"/>
        <v>-9.0909090909090912E-2</v>
      </c>
      <c r="J150" s="678">
        <f t="shared" si="40"/>
        <v>-82715</v>
      </c>
      <c r="K150" s="677">
        <f t="shared" si="38"/>
        <v>-0.14074788746294764</v>
      </c>
      <c r="L150" s="677">
        <f t="shared" si="38"/>
        <v>1.2987012987012988E-2</v>
      </c>
    </row>
    <row r="151" spans="1:12" ht="15" x14ac:dyDescent="0.25">
      <c r="A151" s="20" t="s">
        <v>60</v>
      </c>
      <c r="B151" s="658">
        <v>90</v>
      </c>
      <c r="C151" s="664">
        <v>412470</v>
      </c>
      <c r="D151" s="659">
        <v>51</v>
      </c>
      <c r="E151" s="63">
        <v>112</v>
      </c>
      <c r="F151" s="666">
        <v>463208</v>
      </c>
      <c r="G151" s="64">
        <v>58</v>
      </c>
      <c r="I151" s="677">
        <f t="shared" si="39"/>
        <v>-0.19642857142857142</v>
      </c>
      <c r="J151" s="678">
        <f t="shared" si="40"/>
        <v>-50738</v>
      </c>
      <c r="K151" s="677">
        <f t="shared" si="38"/>
        <v>-0.10953610473048825</v>
      </c>
      <c r="L151" s="677">
        <f t="shared" si="38"/>
        <v>-0.1206896551724138</v>
      </c>
    </row>
    <row r="152" spans="1:12" s="508" customFormat="1" ht="15" x14ac:dyDescent="0.25">
      <c r="A152" s="20" t="s">
        <v>149</v>
      </c>
      <c r="B152" s="658">
        <v>23</v>
      </c>
      <c r="C152" s="664">
        <v>2338487</v>
      </c>
      <c r="D152" s="659">
        <v>79</v>
      </c>
      <c r="E152" s="63">
        <v>35</v>
      </c>
      <c r="F152" s="666">
        <v>1692569</v>
      </c>
      <c r="G152" s="64">
        <v>88</v>
      </c>
      <c r="I152" s="677">
        <f t="shared" si="39"/>
        <v>-0.34285714285714286</v>
      </c>
      <c r="J152" s="678">
        <f t="shared" si="40"/>
        <v>645918</v>
      </c>
      <c r="K152" s="677">
        <f t="shared" si="38"/>
        <v>0.38161989260112883</v>
      </c>
      <c r="L152" s="677">
        <f t="shared" si="38"/>
        <v>-0.10227272727272728</v>
      </c>
    </row>
    <row r="153" spans="1:12" s="508" customFormat="1" ht="15" x14ac:dyDescent="0.25">
      <c r="A153" s="20" t="s">
        <v>150</v>
      </c>
      <c r="B153" s="658">
        <v>35</v>
      </c>
      <c r="C153" s="664">
        <v>314869</v>
      </c>
      <c r="D153" s="659">
        <v>32</v>
      </c>
      <c r="E153" s="63">
        <v>27</v>
      </c>
      <c r="F153" s="666">
        <v>356101</v>
      </c>
      <c r="G153" s="64">
        <v>37</v>
      </c>
      <c r="I153" s="677">
        <f t="shared" si="39"/>
        <v>0.29629629629629628</v>
      </c>
      <c r="J153" s="678">
        <f t="shared" si="40"/>
        <v>-41232</v>
      </c>
      <c r="K153" s="679">
        <f t="shared" si="38"/>
        <v>-0.11578737493014622</v>
      </c>
      <c r="L153" s="677">
        <f t="shared" si="38"/>
        <v>-0.13513513513513514</v>
      </c>
    </row>
    <row r="154" spans="1:12" s="508" customFormat="1" ht="15" x14ac:dyDescent="0.25">
      <c r="A154" s="20" t="s">
        <v>81</v>
      </c>
      <c r="B154" s="658">
        <v>2</v>
      </c>
      <c r="C154" s="664">
        <v>509220</v>
      </c>
      <c r="D154" s="659">
        <v>3</v>
      </c>
      <c r="E154" s="63">
        <v>2</v>
      </c>
      <c r="F154" s="666">
        <v>447732</v>
      </c>
      <c r="G154" s="64">
        <v>3</v>
      </c>
      <c r="I154" s="681">
        <f t="shared" ref="I154" si="41">(B154-E154)/E154</f>
        <v>0</v>
      </c>
      <c r="J154" s="678">
        <f t="shared" ref="J154" si="42">(C154-F154)</f>
        <v>61488</v>
      </c>
      <c r="K154" s="679">
        <f t="shared" ref="K154" si="43">(C154-F154)/F154</f>
        <v>0.13733215405644447</v>
      </c>
      <c r="L154" s="681">
        <f t="shared" ref="L154" si="44">(D154-G154)/G154</f>
        <v>0</v>
      </c>
    </row>
    <row r="155" spans="1:12" s="508" customFormat="1" ht="15" x14ac:dyDescent="0.25">
      <c r="A155" s="20" t="s">
        <v>151</v>
      </c>
      <c r="B155" s="658">
        <v>8</v>
      </c>
      <c r="C155" s="664">
        <v>401550</v>
      </c>
      <c r="D155" s="659">
        <v>32</v>
      </c>
      <c r="E155" s="63">
        <v>16</v>
      </c>
      <c r="F155" s="666">
        <v>394969</v>
      </c>
      <c r="G155" s="64">
        <v>48</v>
      </c>
      <c r="I155" s="677">
        <f t="shared" si="39"/>
        <v>-0.5</v>
      </c>
      <c r="J155" s="678">
        <f t="shared" si="40"/>
        <v>6581</v>
      </c>
      <c r="K155" s="677">
        <f t="shared" si="38"/>
        <v>1.6662067149573766E-2</v>
      </c>
      <c r="L155" s="677">
        <f t="shared" si="38"/>
        <v>-0.33333333333333331</v>
      </c>
    </row>
    <row r="156" spans="1:12" s="508" customFormat="1" ht="15" x14ac:dyDescent="0.25">
      <c r="A156" s="20" t="s">
        <v>152</v>
      </c>
      <c r="B156" s="658">
        <v>6</v>
      </c>
      <c r="C156" s="664">
        <v>180138</v>
      </c>
      <c r="D156" s="659">
        <v>13</v>
      </c>
      <c r="E156" s="63">
        <v>15</v>
      </c>
      <c r="F156" s="666">
        <v>200593</v>
      </c>
      <c r="G156" s="64">
        <v>62</v>
      </c>
      <c r="I156" s="677">
        <f t="shared" si="39"/>
        <v>-0.6</v>
      </c>
      <c r="J156" s="678">
        <f t="shared" si="40"/>
        <v>-20455</v>
      </c>
      <c r="K156" s="677">
        <f t="shared" si="38"/>
        <v>-0.10197265108951957</v>
      </c>
      <c r="L156" s="677">
        <f t="shared" si="38"/>
        <v>-0.79032258064516125</v>
      </c>
    </row>
    <row r="157" spans="1:12" ht="15" x14ac:dyDescent="0.25">
      <c r="A157" s="20" t="s">
        <v>153</v>
      </c>
      <c r="B157" s="658">
        <v>8</v>
      </c>
      <c r="C157" s="664">
        <v>541662</v>
      </c>
      <c r="D157" s="659">
        <v>28</v>
      </c>
      <c r="E157" s="63">
        <v>9</v>
      </c>
      <c r="F157" s="666">
        <v>514376</v>
      </c>
      <c r="G157" s="64">
        <v>59</v>
      </c>
      <c r="I157" s="677">
        <f t="shared" si="39"/>
        <v>-0.1111111111111111</v>
      </c>
      <c r="J157" s="678">
        <f t="shared" si="40"/>
        <v>27286</v>
      </c>
      <c r="K157" s="677">
        <f t="shared" ref="K157:L162" si="45">(C157-F157)/F157</f>
        <v>5.3046798450938612E-2</v>
      </c>
      <c r="L157" s="677">
        <f t="shared" si="45"/>
        <v>-0.52542372881355937</v>
      </c>
    </row>
    <row r="158" spans="1:12" ht="15" x14ac:dyDescent="0.25">
      <c r="A158" s="20" t="s">
        <v>254</v>
      </c>
      <c r="B158" s="658">
        <v>18</v>
      </c>
      <c r="C158" s="664">
        <v>268556</v>
      </c>
      <c r="D158" s="659">
        <v>38</v>
      </c>
      <c r="E158" s="63">
        <v>22</v>
      </c>
      <c r="F158" s="666">
        <v>324857</v>
      </c>
      <c r="G158" s="64">
        <v>59</v>
      </c>
      <c r="I158" s="677">
        <f t="shared" si="39"/>
        <v>-0.18181818181818182</v>
      </c>
      <c r="J158" s="678">
        <f t="shared" si="40"/>
        <v>-56301</v>
      </c>
      <c r="K158" s="677">
        <f t="shared" si="45"/>
        <v>-0.17331010259898971</v>
      </c>
      <c r="L158" s="677">
        <f t="shared" si="45"/>
        <v>-0.3559322033898305</v>
      </c>
    </row>
    <row r="159" spans="1:12" ht="15" x14ac:dyDescent="0.25">
      <c r="A159" s="20" t="s">
        <v>154</v>
      </c>
      <c r="B159" s="658">
        <v>11</v>
      </c>
      <c r="C159" s="664">
        <v>478455</v>
      </c>
      <c r="D159" s="659">
        <v>46</v>
      </c>
      <c r="E159" s="63">
        <v>4</v>
      </c>
      <c r="F159" s="666">
        <v>448750</v>
      </c>
      <c r="G159" s="64">
        <v>17</v>
      </c>
      <c r="I159" s="677">
        <f t="shared" si="39"/>
        <v>1.75</v>
      </c>
      <c r="J159" s="678">
        <f t="shared" si="40"/>
        <v>29705</v>
      </c>
      <c r="K159" s="677">
        <f t="shared" si="45"/>
        <v>6.6194986072423398E-2</v>
      </c>
      <c r="L159" s="677">
        <f t="shared" si="45"/>
        <v>1.7058823529411764</v>
      </c>
    </row>
    <row r="160" spans="1:12" s="506" customFormat="1" ht="15" x14ac:dyDescent="0.25">
      <c r="A160" s="20" t="s">
        <v>14</v>
      </c>
      <c r="B160" s="658">
        <v>32</v>
      </c>
      <c r="C160" s="664">
        <v>388420</v>
      </c>
      <c r="D160" s="659">
        <v>42</v>
      </c>
      <c r="E160" s="63">
        <v>25</v>
      </c>
      <c r="F160" s="666">
        <v>332018</v>
      </c>
      <c r="G160" s="64">
        <v>65</v>
      </c>
      <c r="I160" s="677">
        <f t="shared" si="39"/>
        <v>0.28000000000000003</v>
      </c>
      <c r="J160" s="678">
        <f t="shared" si="40"/>
        <v>56402</v>
      </c>
      <c r="K160" s="679">
        <f t="shared" si="45"/>
        <v>0.16987633200609606</v>
      </c>
      <c r="L160" s="677">
        <f t="shared" si="45"/>
        <v>-0.35384615384615387</v>
      </c>
    </row>
    <row r="161" spans="1:12" ht="15" x14ac:dyDescent="0.25">
      <c r="A161" s="20" t="s">
        <v>155</v>
      </c>
      <c r="B161" s="658">
        <v>44</v>
      </c>
      <c r="C161" s="664">
        <v>321584</v>
      </c>
      <c r="D161" s="659">
        <v>28</v>
      </c>
      <c r="E161" s="63">
        <v>61</v>
      </c>
      <c r="F161" s="666">
        <v>341357</v>
      </c>
      <c r="G161" s="64">
        <v>44</v>
      </c>
      <c r="I161" s="677">
        <f t="shared" si="39"/>
        <v>-0.27868852459016391</v>
      </c>
      <c r="J161" s="678">
        <f t="shared" si="40"/>
        <v>-19773</v>
      </c>
      <c r="K161" s="677">
        <f t="shared" si="45"/>
        <v>-5.7924694674490344E-2</v>
      </c>
      <c r="L161" s="677">
        <f t="shared" si="45"/>
        <v>-0.36363636363636365</v>
      </c>
    </row>
    <row r="162" spans="1:12" ht="15" x14ac:dyDescent="0.25">
      <c r="A162" s="596" t="s">
        <v>61</v>
      </c>
      <c r="B162" s="658">
        <v>43</v>
      </c>
      <c r="C162" s="664">
        <v>433912</v>
      </c>
      <c r="D162" s="659">
        <v>55</v>
      </c>
      <c r="E162" s="63">
        <v>53</v>
      </c>
      <c r="F162" s="666">
        <v>557531</v>
      </c>
      <c r="G162" s="64">
        <v>72</v>
      </c>
      <c r="I162" s="677">
        <f t="shared" si="39"/>
        <v>-0.18867924528301888</v>
      </c>
      <c r="J162" s="678">
        <f t="shared" si="40"/>
        <v>-123619</v>
      </c>
      <c r="K162" s="677">
        <f t="shared" si="45"/>
        <v>-0.22172578744500307</v>
      </c>
      <c r="L162" s="677">
        <f t="shared" si="45"/>
        <v>-0.2361111111111111</v>
      </c>
    </row>
    <row r="163" spans="1:12" ht="15" x14ac:dyDescent="0.25">
      <c r="I163" s="680"/>
      <c r="J163" s="680"/>
      <c r="K163" s="680"/>
      <c r="L163" s="680"/>
    </row>
    <row r="164" spans="1:12" ht="15" x14ac:dyDescent="0.25">
      <c r="A164" s="569"/>
      <c r="B164" s="653"/>
      <c r="C164" s="653"/>
      <c r="D164" s="653"/>
      <c r="E164" s="653"/>
      <c r="F164" s="653"/>
      <c r="G164" s="653"/>
      <c r="I164" s="680"/>
      <c r="J164" s="680"/>
      <c r="K164" s="680"/>
      <c r="L164" s="680"/>
    </row>
    <row r="165" spans="1:12" ht="15" x14ac:dyDescent="0.2">
      <c r="A165" s="646"/>
      <c r="C165" s="653">
        <v>2022</v>
      </c>
      <c r="D165" s="653"/>
      <c r="F165" s="653">
        <v>2021</v>
      </c>
      <c r="G165" s="653"/>
      <c r="I165" s="671" t="s">
        <v>5910</v>
      </c>
      <c r="J165" s="671" t="s">
        <v>5919</v>
      </c>
      <c r="K165" s="671" t="s">
        <v>5920</v>
      </c>
      <c r="L165" s="671" t="s">
        <v>5910</v>
      </c>
    </row>
    <row r="166" spans="1:12" ht="15" x14ac:dyDescent="0.25">
      <c r="A166" s="646"/>
      <c r="B166" s="660" t="s">
        <v>262</v>
      </c>
      <c r="C166" s="660" t="s">
        <v>263</v>
      </c>
      <c r="D166" s="660" t="s">
        <v>264</v>
      </c>
      <c r="E166" s="660" t="s">
        <v>262</v>
      </c>
      <c r="F166" s="660" t="s">
        <v>263</v>
      </c>
      <c r="G166" s="660" t="s">
        <v>264</v>
      </c>
      <c r="I166" s="672" t="s">
        <v>262</v>
      </c>
      <c r="J166" s="672" t="s">
        <v>263</v>
      </c>
      <c r="K166" s="672" t="s">
        <v>263</v>
      </c>
      <c r="L166" s="672" t="s">
        <v>264</v>
      </c>
    </row>
    <row r="167" spans="1:12" ht="15" x14ac:dyDescent="0.25">
      <c r="A167" s="645" t="s">
        <v>129</v>
      </c>
      <c r="B167" s="661">
        <v>625</v>
      </c>
      <c r="C167" s="668">
        <v>254374</v>
      </c>
      <c r="D167" s="662">
        <v>21</v>
      </c>
      <c r="E167" s="170">
        <v>693</v>
      </c>
      <c r="F167" s="669">
        <v>219768</v>
      </c>
      <c r="G167" s="171">
        <v>30</v>
      </c>
      <c r="I167" s="673">
        <f>(B167-E167)/E167</f>
        <v>-9.8124098124098127E-2</v>
      </c>
      <c r="J167" s="674">
        <f>(C167-F167)</f>
        <v>34606</v>
      </c>
      <c r="K167" s="675">
        <f>(C167-F167)/F167</f>
        <v>0.15746605511266426</v>
      </c>
      <c r="L167" s="676">
        <f>(D167-G167)/G167</f>
        <v>-0.3</v>
      </c>
    </row>
    <row r="168" spans="1:12" ht="15" x14ac:dyDescent="0.25">
      <c r="A168" t="s">
        <v>166</v>
      </c>
      <c r="B168" s="658">
        <v>2</v>
      </c>
      <c r="C168" s="664">
        <v>402500</v>
      </c>
      <c r="D168" s="659">
        <v>4</v>
      </c>
      <c r="E168" s="63">
        <v>5</v>
      </c>
      <c r="F168" s="666">
        <v>188280</v>
      </c>
      <c r="G168" s="64">
        <v>17</v>
      </c>
      <c r="I168" s="677">
        <f>(B168-E168)/E168</f>
        <v>-0.6</v>
      </c>
      <c r="J168" s="678">
        <f>(C168-F168)</f>
        <v>214220</v>
      </c>
      <c r="K168" s="677">
        <f t="shared" ref="K168:L189" si="46">(C168-F168)/F168</f>
        <v>1.1377735287869131</v>
      </c>
      <c r="L168" s="677">
        <f t="shared" si="46"/>
        <v>-0.76470588235294112</v>
      </c>
    </row>
    <row r="169" spans="1:12" ht="15" x14ac:dyDescent="0.25">
      <c r="A169" t="s">
        <v>167</v>
      </c>
      <c r="B169" s="658">
        <v>3</v>
      </c>
      <c r="C169" s="664">
        <v>149000</v>
      </c>
      <c r="D169" s="659">
        <v>37</v>
      </c>
      <c r="E169" s="63">
        <v>2</v>
      </c>
      <c r="F169" s="666">
        <v>258900</v>
      </c>
      <c r="G169" s="64">
        <v>19</v>
      </c>
      <c r="I169" s="677">
        <f t="shared" ref="I169" si="47">(B169-E169)/E169</f>
        <v>0.5</v>
      </c>
      <c r="J169" s="678">
        <f t="shared" ref="J169" si="48">(C169-F169)</f>
        <v>-109900</v>
      </c>
      <c r="K169" s="677">
        <f t="shared" ref="K169" si="49">(C169-F169)/F169</f>
        <v>-0.42448821938972575</v>
      </c>
      <c r="L169" s="677">
        <f t="shared" ref="L169" si="50">(D169-G169)/G169</f>
        <v>0.94736842105263153</v>
      </c>
    </row>
    <row r="170" spans="1:12" ht="15" x14ac:dyDescent="0.25">
      <c r="A170" t="s">
        <v>168</v>
      </c>
      <c r="B170" s="658">
        <v>12</v>
      </c>
      <c r="C170" s="664">
        <v>270658</v>
      </c>
      <c r="D170" s="659">
        <v>12</v>
      </c>
      <c r="E170" s="63">
        <v>14</v>
      </c>
      <c r="F170" s="666">
        <v>155515</v>
      </c>
      <c r="G170" s="64">
        <v>36</v>
      </c>
      <c r="I170" s="677">
        <f t="shared" ref="I170:I189" si="51">(B170-E170)/E170</f>
        <v>-0.14285714285714285</v>
      </c>
      <c r="J170" s="678">
        <f t="shared" ref="J170:J189" si="52">(C170-F170)</f>
        <v>115143</v>
      </c>
      <c r="K170" s="677">
        <f t="shared" si="46"/>
        <v>0.74039803234414692</v>
      </c>
      <c r="L170" s="677">
        <f t="shared" si="46"/>
        <v>-0.66666666666666663</v>
      </c>
    </row>
    <row r="171" spans="1:12" ht="15" x14ac:dyDescent="0.25">
      <c r="A171" t="s">
        <v>169</v>
      </c>
      <c r="B171" s="658">
        <v>9</v>
      </c>
      <c r="C171" s="664">
        <v>379089</v>
      </c>
      <c r="D171" s="659">
        <v>46</v>
      </c>
      <c r="E171" s="63">
        <v>6</v>
      </c>
      <c r="F171" s="666">
        <v>661817</v>
      </c>
      <c r="G171" s="64">
        <v>9</v>
      </c>
      <c r="I171" s="677">
        <f t="shared" si="51"/>
        <v>0.5</v>
      </c>
      <c r="J171" s="678">
        <f t="shared" si="52"/>
        <v>-282728</v>
      </c>
      <c r="K171" s="677">
        <f t="shared" si="46"/>
        <v>-0.4271996639554439</v>
      </c>
      <c r="L171" s="677">
        <f t="shared" si="46"/>
        <v>4.1111111111111107</v>
      </c>
    </row>
    <row r="172" spans="1:12" s="506" customFormat="1" ht="15" x14ac:dyDescent="0.25">
      <c r="A172" t="s">
        <v>170</v>
      </c>
      <c r="B172" s="658">
        <v>3</v>
      </c>
      <c r="C172" s="664">
        <v>150867</v>
      </c>
      <c r="D172" s="659">
        <v>19</v>
      </c>
      <c r="E172" s="63">
        <v>4</v>
      </c>
      <c r="F172" s="666">
        <v>176355</v>
      </c>
      <c r="G172" s="64">
        <v>44</v>
      </c>
      <c r="I172" s="677">
        <f t="shared" si="51"/>
        <v>-0.25</v>
      </c>
      <c r="J172" s="678">
        <f t="shared" si="52"/>
        <v>-25488</v>
      </c>
      <c r="K172" s="677">
        <f t="shared" si="46"/>
        <v>-0.14452666496555244</v>
      </c>
      <c r="L172" s="679">
        <f t="shared" si="46"/>
        <v>-0.56818181818181823</v>
      </c>
    </row>
    <row r="173" spans="1:12" ht="15" x14ac:dyDescent="0.25">
      <c r="A173" t="s">
        <v>171</v>
      </c>
      <c r="B173" s="658">
        <v>4</v>
      </c>
      <c r="C173" s="664">
        <v>354250</v>
      </c>
      <c r="D173" s="659">
        <v>4</v>
      </c>
      <c r="E173" s="63">
        <v>5</v>
      </c>
      <c r="F173" s="666">
        <v>457400</v>
      </c>
      <c r="G173" s="64">
        <v>44</v>
      </c>
      <c r="I173" s="677">
        <f t="shared" si="51"/>
        <v>-0.2</v>
      </c>
      <c r="J173" s="678">
        <f t="shared" si="52"/>
        <v>-103150</v>
      </c>
      <c r="K173" s="677">
        <f t="shared" si="46"/>
        <v>-0.2255137735024049</v>
      </c>
      <c r="L173" s="677">
        <f t="shared" si="46"/>
        <v>-0.90909090909090906</v>
      </c>
    </row>
    <row r="174" spans="1:12" ht="15" x14ac:dyDescent="0.25">
      <c r="A174" t="s">
        <v>172</v>
      </c>
      <c r="B174" s="658">
        <v>6</v>
      </c>
      <c r="C174" s="664">
        <v>294083</v>
      </c>
      <c r="D174" s="659">
        <v>27</v>
      </c>
      <c r="E174" s="63">
        <v>3</v>
      </c>
      <c r="F174" s="666">
        <v>282833</v>
      </c>
      <c r="G174" s="64">
        <v>52</v>
      </c>
      <c r="I174" s="677">
        <f t="shared" si="51"/>
        <v>1</v>
      </c>
      <c r="J174" s="678">
        <f t="shared" si="52"/>
        <v>11250</v>
      </c>
      <c r="K174" s="677">
        <f t="shared" si="46"/>
        <v>3.9776122305388691E-2</v>
      </c>
      <c r="L174" s="677">
        <f t="shared" si="46"/>
        <v>-0.48076923076923078</v>
      </c>
    </row>
    <row r="175" spans="1:12" ht="15" x14ac:dyDescent="0.25">
      <c r="A175" t="s">
        <v>173</v>
      </c>
      <c r="B175" s="658">
        <v>7</v>
      </c>
      <c r="C175" s="664">
        <v>352714</v>
      </c>
      <c r="D175" s="659">
        <v>17</v>
      </c>
      <c r="E175" s="63">
        <v>9</v>
      </c>
      <c r="F175" s="666">
        <v>431278</v>
      </c>
      <c r="G175" s="64">
        <v>23</v>
      </c>
      <c r="I175" s="677">
        <f t="shared" si="51"/>
        <v>-0.22222222222222221</v>
      </c>
      <c r="J175" s="678">
        <f t="shared" si="52"/>
        <v>-78564</v>
      </c>
      <c r="K175" s="677">
        <f t="shared" si="46"/>
        <v>-0.18216556374310769</v>
      </c>
      <c r="L175" s="677">
        <f t="shared" si="46"/>
        <v>-0.2608695652173913</v>
      </c>
    </row>
    <row r="176" spans="1:12" ht="15" x14ac:dyDescent="0.25">
      <c r="A176" t="s">
        <v>174</v>
      </c>
      <c r="B176" s="658">
        <v>22</v>
      </c>
      <c r="C176" s="664">
        <v>291623</v>
      </c>
      <c r="D176" s="659">
        <v>28</v>
      </c>
      <c r="E176" s="63">
        <v>22</v>
      </c>
      <c r="F176" s="666">
        <v>266073</v>
      </c>
      <c r="G176" s="64">
        <v>22</v>
      </c>
      <c r="I176" s="677">
        <f t="shared" si="51"/>
        <v>0</v>
      </c>
      <c r="J176" s="678">
        <f t="shared" si="52"/>
        <v>25550</v>
      </c>
      <c r="K176" s="677">
        <f t="shared" si="46"/>
        <v>9.602627850251623E-2</v>
      </c>
      <c r="L176" s="677">
        <f t="shared" si="46"/>
        <v>0.27272727272727271</v>
      </c>
    </row>
    <row r="177" spans="1:12" ht="15" x14ac:dyDescent="0.25">
      <c r="A177" t="s">
        <v>175</v>
      </c>
      <c r="B177" s="658">
        <v>29</v>
      </c>
      <c r="C177" s="664">
        <v>402022</v>
      </c>
      <c r="D177" s="659">
        <v>33</v>
      </c>
      <c r="E177" s="63">
        <v>16</v>
      </c>
      <c r="F177" s="666">
        <v>316084</v>
      </c>
      <c r="G177" s="64">
        <v>44</v>
      </c>
      <c r="I177" s="677">
        <f t="shared" si="51"/>
        <v>0.8125</v>
      </c>
      <c r="J177" s="678">
        <f t="shared" si="52"/>
        <v>85938</v>
      </c>
      <c r="K177" s="677">
        <f t="shared" si="46"/>
        <v>0.27188342339378141</v>
      </c>
      <c r="L177" s="677">
        <f t="shared" si="46"/>
        <v>-0.25</v>
      </c>
    </row>
    <row r="178" spans="1:12" ht="15" x14ac:dyDescent="0.25">
      <c r="A178" t="s">
        <v>176</v>
      </c>
      <c r="B178" s="658">
        <v>8</v>
      </c>
      <c r="C178" s="664">
        <v>310575</v>
      </c>
      <c r="D178" s="659">
        <v>10</v>
      </c>
      <c r="E178" s="63">
        <v>9</v>
      </c>
      <c r="F178" s="666">
        <v>292767</v>
      </c>
      <c r="G178" s="64">
        <v>27</v>
      </c>
      <c r="I178" s="677">
        <f t="shared" si="51"/>
        <v>-0.1111111111111111</v>
      </c>
      <c r="J178" s="678">
        <f t="shared" si="52"/>
        <v>17808</v>
      </c>
      <c r="K178" s="677">
        <f t="shared" si="46"/>
        <v>6.0826527579952661E-2</v>
      </c>
      <c r="L178" s="677">
        <f t="shared" si="46"/>
        <v>-0.62962962962962965</v>
      </c>
    </row>
    <row r="179" spans="1:12" ht="15" x14ac:dyDescent="0.25">
      <c r="A179" t="s">
        <v>177</v>
      </c>
      <c r="B179" s="658">
        <v>4</v>
      </c>
      <c r="C179" s="664">
        <v>296250</v>
      </c>
      <c r="D179" s="659">
        <v>42</v>
      </c>
      <c r="E179" s="63">
        <v>2</v>
      </c>
      <c r="F179" s="666">
        <v>283500</v>
      </c>
      <c r="G179" s="64">
        <v>3</v>
      </c>
      <c r="I179" s="677">
        <f t="shared" si="51"/>
        <v>1</v>
      </c>
      <c r="J179" s="678">
        <f t="shared" si="52"/>
        <v>12750</v>
      </c>
      <c r="K179" s="677">
        <f t="shared" si="46"/>
        <v>4.4973544973544971E-2</v>
      </c>
      <c r="L179" s="677">
        <f t="shared" si="46"/>
        <v>13</v>
      </c>
    </row>
    <row r="180" spans="1:12" ht="15" x14ac:dyDescent="0.25">
      <c r="A180" t="s">
        <v>178</v>
      </c>
      <c r="B180" s="658">
        <v>7</v>
      </c>
      <c r="C180" s="664">
        <v>413843</v>
      </c>
      <c r="D180" s="659">
        <v>63</v>
      </c>
      <c r="E180" s="63">
        <v>3</v>
      </c>
      <c r="F180" s="666">
        <v>558833</v>
      </c>
      <c r="G180" s="64">
        <v>83</v>
      </c>
      <c r="I180" s="677">
        <f t="shared" si="51"/>
        <v>1.3333333333333333</v>
      </c>
      <c r="J180" s="678">
        <f t="shared" si="52"/>
        <v>-144990</v>
      </c>
      <c r="K180" s="679">
        <f t="shared" si="46"/>
        <v>-0.25945139245534893</v>
      </c>
      <c r="L180" s="677">
        <f t="shared" si="46"/>
        <v>-0.24096385542168675</v>
      </c>
    </row>
    <row r="181" spans="1:12" ht="15" x14ac:dyDescent="0.25">
      <c r="A181" t="s">
        <v>179</v>
      </c>
      <c r="B181" s="658">
        <v>2</v>
      </c>
      <c r="C181" s="664">
        <v>396920</v>
      </c>
      <c r="D181" s="659">
        <v>127</v>
      </c>
      <c r="E181" s="63">
        <v>1</v>
      </c>
      <c r="F181" s="666">
        <v>252000</v>
      </c>
      <c r="G181" s="64">
        <v>14</v>
      </c>
      <c r="I181" s="677">
        <f t="shared" si="51"/>
        <v>1</v>
      </c>
      <c r="J181" s="678">
        <f t="shared" si="52"/>
        <v>144920</v>
      </c>
      <c r="K181" s="677">
        <f t="shared" si="46"/>
        <v>0.57507936507936508</v>
      </c>
      <c r="L181" s="677">
        <f t="shared" si="46"/>
        <v>8.0714285714285712</v>
      </c>
    </row>
    <row r="182" spans="1:12" ht="15" x14ac:dyDescent="0.25">
      <c r="A182" t="s">
        <v>180</v>
      </c>
      <c r="B182" s="658">
        <v>9</v>
      </c>
      <c r="C182" s="664">
        <v>260533</v>
      </c>
      <c r="D182" s="659">
        <v>25</v>
      </c>
      <c r="E182" s="63">
        <v>14</v>
      </c>
      <c r="F182" s="666">
        <v>190700</v>
      </c>
      <c r="G182" s="64">
        <v>12</v>
      </c>
      <c r="I182" s="677">
        <f t="shared" si="51"/>
        <v>-0.35714285714285715</v>
      </c>
      <c r="J182" s="678">
        <f t="shared" si="52"/>
        <v>69833</v>
      </c>
      <c r="K182" s="677">
        <f t="shared" si="46"/>
        <v>0.36619297325642369</v>
      </c>
      <c r="L182" s="677">
        <f t="shared" si="46"/>
        <v>1.0833333333333333</v>
      </c>
    </row>
    <row r="183" spans="1:12" ht="15" x14ac:dyDescent="0.25">
      <c r="A183" t="s">
        <v>181</v>
      </c>
      <c r="B183" s="658">
        <v>55</v>
      </c>
      <c r="C183" s="664">
        <v>251876</v>
      </c>
      <c r="D183" s="659">
        <v>20</v>
      </c>
      <c r="E183" s="63">
        <v>80</v>
      </c>
      <c r="F183" s="666">
        <v>227771</v>
      </c>
      <c r="G183" s="64">
        <v>36</v>
      </c>
      <c r="I183" s="677">
        <f t="shared" si="51"/>
        <v>-0.3125</v>
      </c>
      <c r="J183" s="678">
        <f t="shared" si="52"/>
        <v>24105</v>
      </c>
      <c r="K183" s="677">
        <f t="shared" si="46"/>
        <v>0.10582997835545351</v>
      </c>
      <c r="L183" s="677">
        <f t="shared" si="46"/>
        <v>-0.44444444444444442</v>
      </c>
    </row>
    <row r="184" spans="1:12" ht="15" x14ac:dyDescent="0.25">
      <c r="A184" t="s">
        <v>182</v>
      </c>
      <c r="B184" s="658">
        <v>6</v>
      </c>
      <c r="C184" s="664">
        <v>390817</v>
      </c>
      <c r="D184" s="659">
        <v>28</v>
      </c>
      <c r="E184" s="63">
        <v>12</v>
      </c>
      <c r="F184" s="666">
        <v>235796</v>
      </c>
      <c r="G184" s="64">
        <v>174</v>
      </c>
      <c r="I184" s="677">
        <f t="shared" si="51"/>
        <v>-0.5</v>
      </c>
      <c r="J184" s="678">
        <f t="shared" si="52"/>
        <v>155021</v>
      </c>
      <c r="K184" s="677">
        <f t="shared" si="46"/>
        <v>0.65743693701335049</v>
      </c>
      <c r="L184" s="677">
        <f t="shared" si="46"/>
        <v>-0.83908045977011492</v>
      </c>
    </row>
    <row r="185" spans="1:12" ht="15" x14ac:dyDescent="0.25">
      <c r="A185" t="s">
        <v>183</v>
      </c>
      <c r="B185" s="658">
        <v>8</v>
      </c>
      <c r="C185" s="664">
        <v>759788</v>
      </c>
      <c r="D185" s="659">
        <v>28</v>
      </c>
      <c r="E185" s="63">
        <v>12</v>
      </c>
      <c r="F185" s="666">
        <v>349608</v>
      </c>
      <c r="G185" s="64">
        <v>10</v>
      </c>
      <c r="I185" s="677">
        <f t="shared" si="51"/>
        <v>-0.33333333333333331</v>
      </c>
      <c r="J185" s="678">
        <f t="shared" si="52"/>
        <v>410180</v>
      </c>
      <c r="K185" s="677">
        <f t="shared" si="46"/>
        <v>1.1732569048763186</v>
      </c>
      <c r="L185" s="677">
        <f t="shared" si="46"/>
        <v>1.8</v>
      </c>
    </row>
    <row r="186" spans="1:12" ht="15" x14ac:dyDescent="0.25">
      <c r="A186" t="s">
        <v>184</v>
      </c>
      <c r="B186" s="658">
        <v>0</v>
      </c>
      <c r="C186" s="664">
        <v>0</v>
      </c>
      <c r="D186" s="659">
        <v>0</v>
      </c>
      <c r="E186" s="63">
        <v>0</v>
      </c>
      <c r="F186" s="666">
        <v>0</v>
      </c>
      <c r="G186" s="64">
        <v>0</v>
      </c>
      <c r="I186" s="677"/>
      <c r="J186" s="678"/>
      <c r="K186" s="677"/>
      <c r="L186" s="677"/>
    </row>
    <row r="187" spans="1:12" ht="15" x14ac:dyDescent="0.25">
      <c r="A187" t="s">
        <v>185</v>
      </c>
      <c r="B187" s="658">
        <v>6</v>
      </c>
      <c r="C187" s="664">
        <v>301067</v>
      </c>
      <c r="D187" s="659">
        <v>29</v>
      </c>
      <c r="E187" s="63">
        <v>6</v>
      </c>
      <c r="F187" s="666">
        <v>277650</v>
      </c>
      <c r="G187" s="64">
        <v>27</v>
      </c>
      <c r="I187" s="677">
        <f t="shared" si="51"/>
        <v>0</v>
      </c>
      <c r="J187" s="678">
        <f t="shared" si="52"/>
        <v>23417</v>
      </c>
      <c r="K187" s="679">
        <f t="shared" si="46"/>
        <v>8.4339996398343234E-2</v>
      </c>
      <c r="L187" s="677">
        <f t="shared" si="46"/>
        <v>7.407407407407407E-2</v>
      </c>
    </row>
    <row r="188" spans="1:12" s="506" customFormat="1" ht="15" x14ac:dyDescent="0.25">
      <c r="A188" t="s">
        <v>13</v>
      </c>
      <c r="B188" s="658">
        <v>333</v>
      </c>
      <c r="C188" s="664">
        <v>199205</v>
      </c>
      <c r="D188" s="659">
        <v>17</v>
      </c>
      <c r="E188" s="63">
        <v>392</v>
      </c>
      <c r="F188" s="666">
        <v>184795</v>
      </c>
      <c r="G188" s="64">
        <v>26</v>
      </c>
      <c r="I188" s="677">
        <f t="shared" si="51"/>
        <v>-0.15051020408163265</v>
      </c>
      <c r="J188" s="678">
        <f t="shared" si="52"/>
        <v>14410</v>
      </c>
      <c r="K188" s="677">
        <f t="shared" si="46"/>
        <v>7.7978300278687199E-2</v>
      </c>
      <c r="L188" s="677">
        <f t="shared" si="46"/>
        <v>-0.34615384615384615</v>
      </c>
    </row>
    <row r="189" spans="1:12" s="506" customFormat="1" ht="15" x14ac:dyDescent="0.25">
      <c r="A189" t="s">
        <v>186</v>
      </c>
      <c r="B189" s="658">
        <v>62</v>
      </c>
      <c r="C189" s="664">
        <v>260166</v>
      </c>
      <c r="D189" s="659">
        <v>26</v>
      </c>
      <c r="E189" s="63">
        <v>53</v>
      </c>
      <c r="F189" s="666">
        <v>216873</v>
      </c>
      <c r="G189" s="64">
        <v>16</v>
      </c>
      <c r="I189" s="677">
        <f t="shared" si="51"/>
        <v>0.16981132075471697</v>
      </c>
      <c r="J189" s="678">
        <f t="shared" si="52"/>
        <v>43293</v>
      </c>
      <c r="K189" s="677">
        <f t="shared" si="46"/>
        <v>0.19962374292788868</v>
      </c>
      <c r="L189" s="677">
        <f t="shared" si="46"/>
        <v>0.625</v>
      </c>
    </row>
    <row r="190" spans="1:12" s="506" customFormat="1" ht="15" x14ac:dyDescent="0.25">
      <c r="A190" t="s">
        <v>187</v>
      </c>
      <c r="B190" s="658">
        <v>4</v>
      </c>
      <c r="C190" s="664">
        <v>298725</v>
      </c>
      <c r="D190" s="659">
        <v>27</v>
      </c>
      <c r="E190" s="63">
        <v>4</v>
      </c>
      <c r="F190" s="666">
        <v>314750</v>
      </c>
      <c r="G190" s="64">
        <v>14</v>
      </c>
      <c r="I190" s="677">
        <f>(B190-E190)/E190</f>
        <v>0</v>
      </c>
      <c r="J190" s="678">
        <f>(C190-F190)</f>
        <v>-16025</v>
      </c>
      <c r="K190" s="679">
        <f t="shared" ref="K190:L192" si="53">(C190-F190)/F190</f>
        <v>-5.0913423351866563E-2</v>
      </c>
      <c r="L190" s="677">
        <f t="shared" si="53"/>
        <v>0.9285714285714286</v>
      </c>
    </row>
    <row r="191" spans="1:12" s="506" customFormat="1" ht="15" x14ac:dyDescent="0.25">
      <c r="A191" t="s">
        <v>188</v>
      </c>
      <c r="B191" s="658">
        <v>1</v>
      </c>
      <c r="C191" s="664">
        <v>165000</v>
      </c>
      <c r="D191" s="659">
        <v>4</v>
      </c>
      <c r="E191" s="63">
        <v>6</v>
      </c>
      <c r="F191" s="666">
        <v>231564</v>
      </c>
      <c r="G191" s="64">
        <v>48</v>
      </c>
      <c r="I191" s="677">
        <f>(B191-E191)/E191</f>
        <v>-0.83333333333333337</v>
      </c>
      <c r="J191" s="678">
        <f>(C191-F191)</f>
        <v>-66564</v>
      </c>
      <c r="K191" s="677">
        <f t="shared" si="53"/>
        <v>-0.28745400839508733</v>
      </c>
      <c r="L191" s="677">
        <f t="shared" si="53"/>
        <v>-0.91666666666666663</v>
      </c>
    </row>
    <row r="192" spans="1:12" ht="15" x14ac:dyDescent="0.25">
      <c r="A192" s="499" t="s">
        <v>189</v>
      </c>
      <c r="B192" s="658">
        <v>23</v>
      </c>
      <c r="C192" s="664">
        <v>403535</v>
      </c>
      <c r="D192" s="659">
        <v>17</v>
      </c>
      <c r="E192" s="63">
        <v>13</v>
      </c>
      <c r="F192" s="666">
        <v>366438</v>
      </c>
      <c r="G192" s="64">
        <v>38</v>
      </c>
      <c r="I192" s="677">
        <f>(B192-E192)/E192</f>
        <v>0.76923076923076927</v>
      </c>
      <c r="J192" s="678">
        <f>(C192-F192)</f>
        <v>37097</v>
      </c>
      <c r="K192" s="677">
        <f t="shared" si="53"/>
        <v>0.1012367712955534</v>
      </c>
      <c r="L192" s="677">
        <f t="shared" si="53"/>
        <v>-0.55263157894736847</v>
      </c>
    </row>
    <row r="199" spans="9:12" x14ac:dyDescent="0.2">
      <c r="I199" s="4"/>
      <c r="J199" s="4"/>
      <c r="K199" s="4"/>
      <c r="L199" s="4"/>
    </row>
    <row r="218" spans="1:12" s="506" customFormat="1" x14ac:dyDescent="0.2">
      <c r="A218" s="569" t="s">
        <v>193</v>
      </c>
      <c r="B218" s="653"/>
      <c r="C218" s="653"/>
      <c r="D218" s="653"/>
      <c r="E218" s="653"/>
      <c r="F218" s="653"/>
      <c r="G218" s="653"/>
      <c r="I218"/>
      <c r="J218"/>
      <c r="K218"/>
      <c r="L218"/>
    </row>
    <row r="219" spans="1:12" s="506" customFormat="1" x14ac:dyDescent="0.2">
      <c r="A219" s="646"/>
      <c r="B219" s="653">
        <v>2022</v>
      </c>
      <c r="C219" s="653"/>
      <c r="D219" s="653"/>
      <c r="E219" s="653">
        <v>2021</v>
      </c>
      <c r="F219" s="653"/>
      <c r="G219" s="653"/>
      <c r="I219"/>
      <c r="J219"/>
      <c r="K219"/>
      <c r="L219"/>
    </row>
    <row r="220" spans="1:12" s="506" customFormat="1" x14ac:dyDescent="0.2">
      <c r="A220" s="646"/>
      <c r="B220" s="653" t="s">
        <v>262</v>
      </c>
      <c r="C220" s="653" t="s">
        <v>263</v>
      </c>
      <c r="D220" s="653" t="s">
        <v>264</v>
      </c>
      <c r="E220" s="653" t="s">
        <v>262</v>
      </c>
      <c r="F220" s="653" t="s">
        <v>263</v>
      </c>
      <c r="G220" s="653" t="s">
        <v>264</v>
      </c>
      <c r="I220"/>
      <c r="J220"/>
      <c r="K220"/>
      <c r="L220"/>
    </row>
    <row r="244" spans="1:12" s="506" customFormat="1" x14ac:dyDescent="0.2">
      <c r="A244" s="647"/>
      <c r="B244" s="654"/>
      <c r="C244" s="654"/>
      <c r="D244" s="654"/>
      <c r="E244" s="653"/>
      <c r="F244" s="653"/>
      <c r="G244" s="653"/>
      <c r="I244"/>
      <c r="J244"/>
      <c r="K244"/>
      <c r="L244"/>
    </row>
    <row r="261" spans="1:12" s="506" customFormat="1" x14ac:dyDescent="0.2">
      <c r="A261" s="569"/>
      <c r="B261" s="653"/>
      <c r="C261" s="653"/>
      <c r="D261" s="653"/>
      <c r="E261" s="650"/>
      <c r="F261" s="650"/>
      <c r="G261" s="650"/>
      <c r="I261"/>
      <c r="J261"/>
      <c r="K261"/>
      <c r="L261"/>
    </row>
    <row r="262" spans="1:12" s="506" customFormat="1" x14ac:dyDescent="0.2">
      <c r="A262" s="646"/>
      <c r="B262" s="653"/>
      <c r="C262" s="653"/>
      <c r="D262" s="653"/>
      <c r="E262" s="653"/>
      <c r="F262" s="653"/>
      <c r="G262" s="653"/>
      <c r="I262"/>
      <c r="J262"/>
      <c r="K262"/>
      <c r="L262"/>
    </row>
    <row r="263" spans="1:12" s="506" customFormat="1" x14ac:dyDescent="0.2">
      <c r="A263" s="646"/>
      <c r="B263" s="653"/>
      <c r="C263" s="653"/>
      <c r="D263" s="653"/>
      <c r="E263" s="653"/>
      <c r="F263" s="653"/>
      <c r="G263" s="653"/>
      <c r="I263"/>
      <c r="J263"/>
      <c r="K263"/>
      <c r="L263"/>
    </row>
    <row r="294" spans="1:67" s="506" customFormat="1" x14ac:dyDescent="0.2">
      <c r="A294" s="650"/>
      <c r="B294" s="650"/>
      <c r="C294" s="650"/>
      <c r="D294" s="650"/>
      <c r="E294" s="650"/>
      <c r="F294" s="650"/>
      <c r="G294" s="650"/>
      <c r="I294"/>
      <c r="J294"/>
      <c r="K294"/>
      <c r="L294"/>
    </row>
    <row r="295" spans="1:67" s="506" customFormat="1" x14ac:dyDescent="0.2">
      <c r="A295" s="651"/>
      <c r="B295" s="653"/>
      <c r="C295" s="653"/>
      <c r="D295" s="653"/>
      <c r="E295" s="653"/>
      <c r="F295" s="653"/>
      <c r="G295" s="653"/>
      <c r="I295"/>
      <c r="J295"/>
      <c r="K295"/>
      <c r="L295"/>
    </row>
    <row r="296" spans="1:67" s="650" customFormat="1" x14ac:dyDescent="0.2">
      <c r="A296" s="652"/>
      <c r="B296" s="655"/>
      <c r="C296" s="655"/>
      <c r="D296" s="655"/>
      <c r="E296" s="655"/>
      <c r="F296" s="655"/>
      <c r="G296" s="655"/>
      <c r="H296" s="506"/>
      <c r="I296"/>
      <c r="J296"/>
      <c r="K296"/>
      <c r="L296"/>
      <c r="M296" s="506"/>
      <c r="N296" s="506"/>
      <c r="O296" s="506"/>
      <c r="P296" s="506"/>
      <c r="Q296" s="506"/>
      <c r="R296" s="506"/>
      <c r="S296" s="506"/>
      <c r="T296" s="506"/>
      <c r="U296" s="506"/>
      <c r="V296" s="506"/>
      <c r="W296" s="506"/>
      <c r="X296" s="506"/>
      <c r="Y296" s="506"/>
      <c r="Z296" s="506"/>
      <c r="AA296" s="506"/>
      <c r="AB296" s="506"/>
      <c r="AC296" s="506"/>
      <c r="AD296" s="506"/>
      <c r="AE296" s="506"/>
      <c r="AF296" s="506"/>
      <c r="AG296" s="506"/>
      <c r="AH296" s="506"/>
      <c r="AI296" s="506"/>
      <c r="AJ296" s="506"/>
      <c r="AK296" s="506"/>
      <c r="AL296" s="506"/>
      <c r="AM296" s="506"/>
      <c r="AN296" s="506"/>
      <c r="AO296" s="506"/>
      <c r="AP296" s="506"/>
      <c r="AQ296" s="506"/>
      <c r="AR296" s="506"/>
      <c r="AS296" s="506"/>
      <c r="AT296" s="506"/>
      <c r="AU296" s="506"/>
      <c r="AV296" s="506"/>
      <c r="AW296" s="506"/>
      <c r="AX296" s="506"/>
      <c r="AY296" s="506"/>
      <c r="AZ296" s="506"/>
      <c r="BA296" s="506"/>
      <c r="BB296" s="506"/>
      <c r="BC296" s="506"/>
      <c r="BD296" s="506"/>
      <c r="BE296" s="506"/>
      <c r="BF296" s="506"/>
      <c r="BG296" s="506"/>
      <c r="BH296" s="506"/>
      <c r="BI296" s="506"/>
      <c r="BJ296" s="506"/>
      <c r="BK296" s="506"/>
      <c r="BL296" s="506"/>
      <c r="BM296" s="506"/>
      <c r="BN296" s="506"/>
      <c r="BO296" s="506"/>
    </row>
    <row r="300" spans="1:67" s="14" customFormat="1" x14ac:dyDescent="0.2">
      <c r="A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s="14" customFormat="1" x14ac:dyDescent="0.2">
      <c r="A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</sheetData>
  <printOptions gridLines="1"/>
  <pageMargins left="0.5" right="0.5" top="0.5" bottom="0.5" header="0.5" footer="0.5"/>
  <pageSetup orientation="landscape" r:id="rId1"/>
  <headerFooter alignWithMargins="0"/>
  <rowBreaks count="1" manualBreakCount="1">
    <brk id="217" max="16383" man="1"/>
  </rowBreaks>
  <ignoredErrors>
    <ignoredError sqref="W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44755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44755</v>
      </c>
      <c r="B2" s="588">
        <v>2021</v>
      </c>
      <c r="C2" s="588"/>
      <c r="D2" s="588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588" t="s">
        <v>262</v>
      </c>
      <c r="C3" s="588" t="s">
        <v>263</v>
      </c>
      <c r="D3" s="588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593">
        <v>1954</v>
      </c>
      <c r="C4" s="594" t="s">
        <v>5176</v>
      </c>
      <c r="D4" s="594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589">
        <v>5</v>
      </c>
      <c r="C5" s="590" t="s">
        <v>5164</v>
      </c>
      <c r="D5" s="590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590">
        <v>43</v>
      </c>
      <c r="C6" s="590" t="s">
        <v>5165</v>
      </c>
      <c r="D6" s="590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590">
        <v>2</v>
      </c>
      <c r="C7" s="590" t="s">
        <v>4254</v>
      </c>
      <c r="D7" s="590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590">
        <v>1158</v>
      </c>
      <c r="C8" s="590" t="s">
        <v>5166</v>
      </c>
      <c r="D8" s="590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590">
        <v>66</v>
      </c>
      <c r="C9" s="590" t="s">
        <v>5167</v>
      </c>
      <c r="D9" s="590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590">
        <v>3</v>
      </c>
      <c r="C10" s="590" t="s">
        <v>5168</v>
      </c>
      <c r="D10" s="590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590">
        <v>252</v>
      </c>
      <c r="C11" s="590" t="s">
        <v>5169</v>
      </c>
      <c r="D11" s="590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590">
        <v>51</v>
      </c>
      <c r="C12" s="590" t="s">
        <v>5170</v>
      </c>
      <c r="D12" s="590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590">
        <v>5</v>
      </c>
      <c r="C13" s="590" t="s">
        <v>5171</v>
      </c>
      <c r="D13" s="590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590">
        <v>158</v>
      </c>
      <c r="C14" s="590" t="s">
        <v>5172</v>
      </c>
      <c r="D14" s="590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590">
        <v>1</v>
      </c>
      <c r="C15" s="590" t="s">
        <v>2794</v>
      </c>
      <c r="D15" s="590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590">
        <v>85</v>
      </c>
      <c r="C16" s="590" t="s">
        <v>5173</v>
      </c>
      <c r="D16" s="590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590">
        <v>92</v>
      </c>
      <c r="C17" s="590" t="s">
        <v>5174</v>
      </c>
      <c r="D17" s="590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590">
        <v>33</v>
      </c>
      <c r="C18" s="590" t="s">
        <v>5175</v>
      </c>
      <c r="D18" s="590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591"/>
      <c r="C19" s="591"/>
      <c r="D19" s="591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591"/>
      <c r="C20" s="591"/>
      <c r="D20" s="591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593">
        <v>691</v>
      </c>
      <c r="C21" s="594" t="s">
        <v>5197</v>
      </c>
      <c r="D21" s="594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589">
        <v>8</v>
      </c>
      <c r="C22" s="590" t="s">
        <v>5177</v>
      </c>
      <c r="D22" s="590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590">
        <v>1</v>
      </c>
      <c r="C23" s="590" t="s">
        <v>5178</v>
      </c>
      <c r="D23" s="590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590">
        <v>4</v>
      </c>
      <c r="C24" s="590" t="s">
        <v>5179</v>
      </c>
      <c r="D24" s="590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590">
        <v>9</v>
      </c>
      <c r="C25" s="590" t="s">
        <v>5180</v>
      </c>
      <c r="D25" s="590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590">
        <v>11</v>
      </c>
      <c r="C26" s="590" t="s">
        <v>5181</v>
      </c>
      <c r="D26" s="590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590">
        <v>101</v>
      </c>
      <c r="C27" s="590" t="s">
        <v>5182</v>
      </c>
      <c r="D27" s="590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590">
        <v>4</v>
      </c>
      <c r="C28" s="590" t="s">
        <v>5183</v>
      </c>
      <c r="D28" s="590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590">
        <v>59</v>
      </c>
      <c r="C29" s="590" t="s">
        <v>5184</v>
      </c>
      <c r="D29" s="590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590">
        <v>72</v>
      </c>
      <c r="C30" s="590" t="s">
        <v>5185</v>
      </c>
      <c r="D30" s="590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590">
        <v>39</v>
      </c>
      <c r="C31" s="590" t="s">
        <v>5186</v>
      </c>
      <c r="D31" s="590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590">
        <v>14</v>
      </c>
      <c r="C32" s="590" t="s">
        <v>5187</v>
      </c>
      <c r="D32" s="590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590">
        <v>66</v>
      </c>
      <c r="C33" s="590" t="s">
        <v>5188</v>
      </c>
      <c r="D33" s="590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590">
        <v>5</v>
      </c>
      <c r="C34" s="590" t="s">
        <v>5189</v>
      </c>
      <c r="D34" s="590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590">
        <v>13</v>
      </c>
      <c r="C35" s="590" t="s">
        <v>5190</v>
      </c>
      <c r="D35" s="590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590">
        <v>20</v>
      </c>
      <c r="C36" s="590" t="s">
        <v>5191</v>
      </c>
      <c r="D36" s="590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590">
        <v>24</v>
      </c>
      <c r="C37" s="590" t="s">
        <v>5192</v>
      </c>
      <c r="D37" s="590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590">
        <v>5</v>
      </c>
      <c r="C38" s="590" t="s">
        <v>5193</v>
      </c>
      <c r="D38" s="590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590">
        <v>9</v>
      </c>
      <c r="C39" s="590" t="s">
        <v>5194</v>
      </c>
      <c r="D39" s="590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590">
        <v>217</v>
      </c>
      <c r="C40" s="590" t="s">
        <v>5195</v>
      </c>
      <c r="D40" s="590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590">
        <v>10</v>
      </c>
      <c r="C41" s="590" t="s">
        <v>5196</v>
      </c>
      <c r="D41" s="590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591"/>
      <c r="C42" s="591"/>
      <c r="D42" s="591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592"/>
      <c r="C43" s="592"/>
      <c r="D43" s="592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44755</v>
      </c>
      <c r="B44" s="588">
        <v>2021</v>
      </c>
      <c r="C44" s="588"/>
      <c r="D44" s="588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588" t="s">
        <v>262</v>
      </c>
      <c r="C45" s="588" t="s">
        <v>263</v>
      </c>
      <c r="D45" s="588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593">
        <v>706</v>
      </c>
      <c r="C46" s="594" t="s">
        <v>5217</v>
      </c>
      <c r="D46" s="594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589">
        <v>7</v>
      </c>
      <c r="C47" s="590" t="s">
        <v>5198</v>
      </c>
      <c r="D47" s="590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590">
        <v>4</v>
      </c>
      <c r="C48" s="590" t="s">
        <v>5199</v>
      </c>
      <c r="D48" s="590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590">
        <v>16</v>
      </c>
      <c r="C49" s="590" t="s">
        <v>5200</v>
      </c>
      <c r="D49" s="590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590">
        <v>1</v>
      </c>
      <c r="C50" s="590" t="s">
        <v>1036</v>
      </c>
      <c r="D50" s="590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590">
        <v>1</v>
      </c>
      <c r="C51" s="590" t="s">
        <v>5011</v>
      </c>
      <c r="D51" s="590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590">
        <v>6</v>
      </c>
      <c r="C52" s="590" t="s">
        <v>5201</v>
      </c>
      <c r="D52" s="590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590">
        <v>2</v>
      </c>
      <c r="C53" s="590" t="s">
        <v>5013</v>
      </c>
      <c r="D53" s="590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590">
        <v>2</v>
      </c>
      <c r="C54" s="590" t="s">
        <v>5202</v>
      </c>
      <c r="D54" s="590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590">
        <v>0</v>
      </c>
      <c r="C55" s="590" t="s">
        <v>270</v>
      </c>
      <c r="D55" s="590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590">
        <v>42</v>
      </c>
      <c r="C56" s="590" t="s">
        <v>5203</v>
      </c>
      <c r="D56" s="590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590">
        <v>14</v>
      </c>
      <c r="C57" s="590" t="s">
        <v>5204</v>
      </c>
      <c r="D57" s="590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590">
        <v>8</v>
      </c>
      <c r="C58" s="590" t="s">
        <v>5205</v>
      </c>
      <c r="D58" s="590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590">
        <v>360</v>
      </c>
      <c r="C59" s="590" t="s">
        <v>5206</v>
      </c>
      <c r="D59" s="590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590">
        <v>16</v>
      </c>
      <c r="C60" s="590" t="s">
        <v>5207</v>
      </c>
      <c r="D60" s="590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590">
        <v>0</v>
      </c>
      <c r="C61" s="590" t="s">
        <v>270</v>
      </c>
      <c r="D61" s="590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590">
        <v>0</v>
      </c>
      <c r="C62" s="590" t="s">
        <v>270</v>
      </c>
      <c r="D62" s="590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590">
        <v>5</v>
      </c>
      <c r="C63" s="590" t="s">
        <v>5208</v>
      </c>
      <c r="D63" s="590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590">
        <v>26</v>
      </c>
      <c r="C64" s="590" t="s">
        <v>5209</v>
      </c>
      <c r="D64" s="590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590">
        <v>10</v>
      </c>
      <c r="C65" s="590" t="s">
        <v>5210</v>
      </c>
      <c r="D65" s="590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590">
        <v>5</v>
      </c>
      <c r="C66" s="590" t="s">
        <v>5211</v>
      </c>
      <c r="D66" s="590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590">
        <v>3</v>
      </c>
      <c r="C67" s="590" t="s">
        <v>5212</v>
      </c>
      <c r="D67" s="590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590">
        <v>2</v>
      </c>
      <c r="C68" s="590" t="s">
        <v>1054</v>
      </c>
      <c r="D68" s="590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590">
        <v>17</v>
      </c>
      <c r="C69" s="590" t="s">
        <v>5213</v>
      </c>
      <c r="D69" s="590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590">
        <v>1</v>
      </c>
      <c r="C70" s="590" t="s">
        <v>368</v>
      </c>
      <c r="D70" s="590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590">
        <v>137</v>
      </c>
      <c r="C71" s="590" t="s">
        <v>5214</v>
      </c>
      <c r="D71" s="590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590">
        <v>12</v>
      </c>
      <c r="C72" s="590" t="s">
        <v>5215</v>
      </c>
      <c r="D72" s="590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590">
        <v>9</v>
      </c>
      <c r="C73" s="590" t="s">
        <v>5216</v>
      </c>
      <c r="D73" s="590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591"/>
      <c r="C74" s="591"/>
      <c r="D74" s="591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591"/>
      <c r="C75" s="591"/>
      <c r="D75" s="591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592"/>
      <c r="C76" s="592"/>
      <c r="D76" s="592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44755</v>
      </c>
      <c r="B77" s="588">
        <v>2021</v>
      </c>
      <c r="C77" s="588"/>
      <c r="D77" s="588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588" t="s">
        <v>262</v>
      </c>
      <c r="C78" s="588" t="s">
        <v>263</v>
      </c>
      <c r="D78" s="588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593">
        <v>10210</v>
      </c>
      <c r="C79" s="594" t="s">
        <v>5237</v>
      </c>
      <c r="D79" s="594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589">
        <v>66</v>
      </c>
      <c r="C80" s="590" t="s">
        <v>5218</v>
      </c>
      <c r="D80" s="590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590">
        <v>167</v>
      </c>
      <c r="C81" s="590" t="s">
        <v>5219</v>
      </c>
      <c r="D81" s="590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590">
        <v>242</v>
      </c>
      <c r="C82" s="590" t="s">
        <v>5220</v>
      </c>
      <c r="D82" s="590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590">
        <v>123</v>
      </c>
      <c r="C83" s="590" t="s">
        <v>5221</v>
      </c>
      <c r="D83" s="590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590">
        <v>469</v>
      </c>
      <c r="C84" s="590" t="s">
        <v>5222</v>
      </c>
      <c r="D84" s="590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590">
        <v>198</v>
      </c>
      <c r="C85" s="590" t="s">
        <v>5223</v>
      </c>
      <c r="D85" s="590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590">
        <v>138</v>
      </c>
      <c r="C86" s="590" t="s">
        <v>5224</v>
      </c>
      <c r="D86" s="590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590">
        <v>390</v>
      </c>
      <c r="C87" s="590" t="s">
        <v>5225</v>
      </c>
      <c r="D87" s="590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590">
        <v>59</v>
      </c>
      <c r="C88" s="590" t="s">
        <v>5226</v>
      </c>
      <c r="D88" s="590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590">
        <v>5774</v>
      </c>
      <c r="C89" s="590" t="s">
        <v>5227</v>
      </c>
      <c r="D89" s="590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590">
        <v>285</v>
      </c>
      <c r="C90" s="590" t="s">
        <v>5228</v>
      </c>
      <c r="D90" s="590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590">
        <v>31</v>
      </c>
      <c r="C91" s="590" t="s">
        <v>5229</v>
      </c>
      <c r="D91" s="590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590">
        <v>135</v>
      </c>
      <c r="C92" s="590" t="s">
        <v>5230</v>
      </c>
      <c r="D92" s="590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590">
        <v>163</v>
      </c>
      <c r="C93" s="590" t="s">
        <v>5231</v>
      </c>
      <c r="D93" s="590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590">
        <v>218</v>
      </c>
      <c r="C94" s="590" t="s">
        <v>5232</v>
      </c>
      <c r="D94" s="590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590">
        <v>700</v>
      </c>
      <c r="C95" s="590" t="s">
        <v>5233</v>
      </c>
      <c r="D95" s="590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590">
        <v>776</v>
      </c>
      <c r="C96" s="590" t="s">
        <v>5234</v>
      </c>
      <c r="D96" s="590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590">
        <v>44</v>
      </c>
      <c r="C97" s="590" t="s">
        <v>5235</v>
      </c>
      <c r="D97" s="590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590">
        <v>232</v>
      </c>
      <c r="C98" s="590" t="s">
        <v>5236</v>
      </c>
      <c r="D98" s="590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591"/>
      <c r="C99" s="591"/>
      <c r="D99" s="591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592"/>
      <c r="C100" s="592"/>
      <c r="D100" s="592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588">
        <v>2021</v>
      </c>
      <c r="C101" s="588"/>
      <c r="D101" s="588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588" t="s">
        <v>262</v>
      </c>
      <c r="C102" s="588" t="s">
        <v>263</v>
      </c>
      <c r="D102" s="588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593">
        <v>1069</v>
      </c>
      <c r="C103" s="594" t="s">
        <v>5247</v>
      </c>
      <c r="D103" s="594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589">
        <v>2</v>
      </c>
      <c r="C104" s="590" t="s">
        <v>5238</v>
      </c>
      <c r="D104" s="590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590">
        <v>40</v>
      </c>
      <c r="C105" s="590" t="s">
        <v>5239</v>
      </c>
      <c r="D105" s="590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590">
        <v>195</v>
      </c>
      <c r="C106" s="590" t="s">
        <v>5240</v>
      </c>
      <c r="D106" s="590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590">
        <v>39</v>
      </c>
      <c r="C107" s="590" t="s">
        <v>5241</v>
      </c>
      <c r="D107" s="590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590">
        <v>199</v>
      </c>
      <c r="C108" s="590" t="s">
        <v>5242</v>
      </c>
      <c r="D108" s="590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590">
        <v>327</v>
      </c>
      <c r="C109" s="590" t="s">
        <v>5243</v>
      </c>
      <c r="D109" s="590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590">
        <v>1</v>
      </c>
      <c r="C110" s="590" t="s">
        <v>1858</v>
      </c>
      <c r="D110" s="590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590">
        <v>169</v>
      </c>
      <c r="C111" s="590" t="s">
        <v>5244</v>
      </c>
      <c r="D111" s="590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590">
        <v>50</v>
      </c>
      <c r="C112" s="590" t="s">
        <v>5245</v>
      </c>
      <c r="D112" s="590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590">
        <v>47</v>
      </c>
      <c r="C113" s="590" t="s">
        <v>5246</v>
      </c>
      <c r="D113" s="590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591"/>
      <c r="C114" s="591"/>
      <c r="D114" s="591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593">
        <v>2445</v>
      </c>
      <c r="C115" s="594" t="s">
        <v>5263</v>
      </c>
      <c r="D115" s="594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589">
        <v>205</v>
      </c>
      <c r="C116" s="590" t="s">
        <v>5248</v>
      </c>
      <c r="D116" s="590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590">
        <v>332</v>
      </c>
      <c r="C117" s="590" t="s">
        <v>5249</v>
      </c>
      <c r="D117" s="590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590">
        <v>31</v>
      </c>
      <c r="C118" s="590" t="s">
        <v>5250</v>
      </c>
      <c r="D118" s="590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590">
        <v>9</v>
      </c>
      <c r="C119" s="590" t="s">
        <v>5251</v>
      </c>
      <c r="D119" s="590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590">
        <v>412</v>
      </c>
      <c r="C120" s="590" t="s">
        <v>5252</v>
      </c>
      <c r="D120" s="590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590">
        <v>3</v>
      </c>
      <c r="C121" s="590" t="s">
        <v>5253</v>
      </c>
      <c r="D121" s="590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590">
        <v>57</v>
      </c>
      <c r="C122" s="590" t="s">
        <v>5254</v>
      </c>
      <c r="D122" s="590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590">
        <v>1003</v>
      </c>
      <c r="C123" s="590" t="s">
        <v>5255</v>
      </c>
      <c r="D123" s="590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590">
        <v>27</v>
      </c>
      <c r="C124" s="590" t="s">
        <v>5256</v>
      </c>
      <c r="D124" s="590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590">
        <v>35</v>
      </c>
      <c r="C125" s="590" t="s">
        <v>5257</v>
      </c>
      <c r="D125" s="590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590">
        <v>83</v>
      </c>
      <c r="C126" s="590" t="s">
        <v>5258</v>
      </c>
      <c r="D126" s="590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590">
        <v>52</v>
      </c>
      <c r="C127" s="590" t="s">
        <v>5259</v>
      </c>
      <c r="D127" s="590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590">
        <v>149</v>
      </c>
      <c r="C128" s="590" t="s">
        <v>5260</v>
      </c>
      <c r="D128" s="590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590">
        <v>29</v>
      </c>
      <c r="C129" s="590" t="s">
        <v>5261</v>
      </c>
      <c r="D129" s="590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590">
        <v>18</v>
      </c>
      <c r="C130" s="590" t="s">
        <v>5262</v>
      </c>
      <c r="D130" s="590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591"/>
      <c r="C131" s="591"/>
      <c r="D131" s="591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592"/>
      <c r="C132" s="592"/>
      <c r="D132" s="592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44755</v>
      </c>
      <c r="B133" s="588">
        <v>2021</v>
      </c>
      <c r="C133" s="588"/>
      <c r="D133" s="588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588" t="s">
        <v>262</v>
      </c>
      <c r="C134" s="588" t="s">
        <v>263</v>
      </c>
      <c r="D134" s="588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593">
        <v>1148</v>
      </c>
      <c r="C135" s="594" t="s">
        <v>5285</v>
      </c>
      <c r="D135" s="594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589">
        <v>8</v>
      </c>
      <c r="C136" s="590" t="s">
        <v>5264</v>
      </c>
      <c r="D136" s="590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590">
        <v>5</v>
      </c>
      <c r="C137" s="590" t="s">
        <v>5265</v>
      </c>
      <c r="D137" s="590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590">
        <v>22</v>
      </c>
      <c r="C138" s="590" t="s">
        <v>5266</v>
      </c>
      <c r="D138" s="590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590">
        <v>12</v>
      </c>
      <c r="C139" s="590" t="s">
        <v>5267</v>
      </c>
      <c r="D139" s="590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590">
        <v>7</v>
      </c>
      <c r="C140" s="590" t="s">
        <v>5268</v>
      </c>
      <c r="D140" s="590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590">
        <v>14</v>
      </c>
      <c r="C141" s="590" t="s">
        <v>5269</v>
      </c>
      <c r="D141" s="590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590">
        <v>4</v>
      </c>
      <c r="C142" s="590" t="s">
        <v>5270</v>
      </c>
      <c r="D142" s="590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590">
        <v>16</v>
      </c>
      <c r="C143" s="590" t="s">
        <v>5271</v>
      </c>
      <c r="D143" s="590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590">
        <v>36</v>
      </c>
      <c r="C144" s="590" t="s">
        <v>5272</v>
      </c>
      <c r="D144" s="590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590">
        <v>26</v>
      </c>
      <c r="C145" s="590" t="s">
        <v>4417</v>
      </c>
      <c r="D145" s="590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590">
        <v>13</v>
      </c>
      <c r="C146" s="590" t="s">
        <v>5273</v>
      </c>
      <c r="D146" s="590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590">
        <v>6</v>
      </c>
      <c r="C147" s="590" t="s">
        <v>5274</v>
      </c>
      <c r="D147" s="590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590">
        <v>5</v>
      </c>
      <c r="C148" s="590" t="s">
        <v>5275</v>
      </c>
      <c r="D148" s="590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590">
        <v>1</v>
      </c>
      <c r="C149" s="590" t="s">
        <v>2535</v>
      </c>
      <c r="D149" s="590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590">
        <v>21</v>
      </c>
      <c r="C150" s="590" t="s">
        <v>5276</v>
      </c>
      <c r="D150" s="590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590">
        <v>130</v>
      </c>
      <c r="C151" s="590" t="s">
        <v>5277</v>
      </c>
      <c r="D151" s="590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590">
        <v>25</v>
      </c>
      <c r="C152" s="590" t="s">
        <v>5278</v>
      </c>
      <c r="D152" s="590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590">
        <v>18</v>
      </c>
      <c r="C153" s="590" t="s">
        <v>5279</v>
      </c>
      <c r="D153" s="590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590">
        <v>0</v>
      </c>
      <c r="C154" s="590" t="s">
        <v>270</v>
      </c>
      <c r="D154" s="590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590">
        <v>11</v>
      </c>
      <c r="C155" s="590" t="s">
        <v>5280</v>
      </c>
      <c r="D155" s="590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590">
        <v>635</v>
      </c>
      <c r="C156" s="590" t="s">
        <v>5281</v>
      </c>
      <c r="D156" s="590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590">
        <v>95</v>
      </c>
      <c r="C157" s="590" t="s">
        <v>5282</v>
      </c>
      <c r="D157" s="590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590">
        <v>5</v>
      </c>
      <c r="C158" s="590" t="s">
        <v>5283</v>
      </c>
      <c r="D158" s="590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590">
        <v>8</v>
      </c>
      <c r="C159" s="590" t="s">
        <v>697</v>
      </c>
      <c r="D159" s="590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590">
        <v>25</v>
      </c>
      <c r="C160" s="590" t="s">
        <v>5284</v>
      </c>
      <c r="D160" s="590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591"/>
      <c r="C161" s="591"/>
      <c r="D161" s="591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591"/>
      <c r="C162" s="591"/>
      <c r="D162" s="591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592"/>
      <c r="C163" s="592"/>
      <c r="D163" s="592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44755</v>
      </c>
      <c r="B164" s="588">
        <v>2021</v>
      </c>
      <c r="C164" s="588"/>
      <c r="D164" s="588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588" t="s">
        <v>262</v>
      </c>
      <c r="C165" s="588" t="s">
        <v>263</v>
      </c>
      <c r="D165" s="588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593">
        <v>1488</v>
      </c>
      <c r="C166" s="594" t="s">
        <v>5307</v>
      </c>
      <c r="D166" s="594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589">
        <v>72</v>
      </c>
      <c r="C167" s="590" t="s">
        <v>5286</v>
      </c>
      <c r="D167" s="590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590">
        <v>30</v>
      </c>
      <c r="C168" s="590" t="s">
        <v>5287</v>
      </c>
      <c r="D168" s="590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590">
        <v>199</v>
      </c>
      <c r="C169" s="590" t="s">
        <v>5288</v>
      </c>
      <c r="D169" s="590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590">
        <v>93</v>
      </c>
      <c r="C170" s="590" t="s">
        <v>5289</v>
      </c>
      <c r="D170" s="590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590">
        <v>132</v>
      </c>
      <c r="C171" s="590" t="s">
        <v>5290</v>
      </c>
      <c r="D171" s="590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590">
        <v>89</v>
      </c>
      <c r="C172" s="590" t="s">
        <v>5291</v>
      </c>
      <c r="D172" s="590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590">
        <v>157</v>
      </c>
      <c r="C173" s="590" t="s">
        <v>5292</v>
      </c>
      <c r="D173" s="590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590">
        <v>31</v>
      </c>
      <c r="C174" s="590" t="s">
        <v>5293</v>
      </c>
      <c r="D174" s="590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590">
        <v>34</v>
      </c>
      <c r="C175" s="590" t="s">
        <v>5294</v>
      </c>
      <c r="D175" s="590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590">
        <v>18</v>
      </c>
      <c r="C176" s="590" t="s">
        <v>5295</v>
      </c>
      <c r="D176" s="590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590">
        <v>174</v>
      </c>
      <c r="C177" s="590" t="s">
        <v>5296</v>
      </c>
      <c r="D177" s="590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590">
        <v>55</v>
      </c>
      <c r="C178" s="590" t="s">
        <v>5297</v>
      </c>
      <c r="D178" s="590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590">
        <v>48</v>
      </c>
      <c r="C179" s="590" t="s">
        <v>5298</v>
      </c>
      <c r="D179" s="590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590">
        <v>2</v>
      </c>
      <c r="C180" s="590" t="s">
        <v>5108</v>
      </c>
      <c r="D180" s="590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590">
        <v>25</v>
      </c>
      <c r="C181" s="590" t="s">
        <v>5299</v>
      </c>
      <c r="D181" s="590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590">
        <v>17</v>
      </c>
      <c r="C182" s="590" t="s">
        <v>5300</v>
      </c>
      <c r="D182" s="590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590">
        <v>16</v>
      </c>
      <c r="C183" s="590" t="s">
        <v>5301</v>
      </c>
      <c r="D183" s="590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590">
        <v>42</v>
      </c>
      <c r="C184" s="590" t="s">
        <v>5302</v>
      </c>
      <c r="D184" s="590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590">
        <v>14</v>
      </c>
      <c r="C185" s="590" t="s">
        <v>5303</v>
      </c>
      <c r="D185" s="590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590">
        <v>47</v>
      </c>
      <c r="C186" s="590" t="s">
        <v>5304</v>
      </c>
      <c r="D186" s="590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590">
        <v>100</v>
      </c>
      <c r="C187" s="590" t="s">
        <v>5305</v>
      </c>
      <c r="D187" s="590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590">
        <v>93</v>
      </c>
      <c r="C188" s="590" t="s">
        <v>5306</v>
      </c>
      <c r="D188" s="590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595"/>
      <c r="C189" s="595"/>
      <c r="D189" s="595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593">
        <v>1652</v>
      </c>
      <c r="C190" s="594" t="s">
        <v>5323</v>
      </c>
      <c r="D190" s="594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589">
        <v>16</v>
      </c>
      <c r="C191" s="590" t="s">
        <v>5308</v>
      </c>
      <c r="D191" s="590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590">
        <v>40</v>
      </c>
      <c r="C192" s="590" t="s">
        <v>5309</v>
      </c>
      <c r="D192" s="590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590">
        <v>34</v>
      </c>
      <c r="C193" s="590" t="s">
        <v>5310</v>
      </c>
      <c r="D193" s="590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590">
        <v>31</v>
      </c>
      <c r="C194" s="590" t="s">
        <v>5311</v>
      </c>
      <c r="D194" s="590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590">
        <v>261</v>
      </c>
      <c r="C195" s="590" t="s">
        <v>5312</v>
      </c>
      <c r="D195" s="590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590">
        <v>255</v>
      </c>
      <c r="C196" s="590" t="s">
        <v>5313</v>
      </c>
      <c r="D196" s="590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590">
        <v>150</v>
      </c>
      <c r="C197" s="590" t="s">
        <v>5314</v>
      </c>
      <c r="D197" s="590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590">
        <v>73</v>
      </c>
      <c r="C198" s="590" t="s">
        <v>5315</v>
      </c>
      <c r="D198" s="590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590">
        <v>11</v>
      </c>
      <c r="C199" s="590" t="s">
        <v>5316</v>
      </c>
      <c r="D199" s="590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590">
        <v>21</v>
      </c>
      <c r="C200" s="590" t="s">
        <v>5317</v>
      </c>
      <c r="D200" s="590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590">
        <v>137</v>
      </c>
      <c r="C201" s="590" t="s">
        <v>5318</v>
      </c>
      <c r="D201" s="590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590">
        <v>112</v>
      </c>
      <c r="C202" s="590" t="s">
        <v>5319</v>
      </c>
      <c r="D202" s="590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590">
        <v>36</v>
      </c>
      <c r="C203" s="590" t="s">
        <v>5320</v>
      </c>
      <c r="D203" s="590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590">
        <v>12</v>
      </c>
      <c r="C204" s="590" t="s">
        <v>5321</v>
      </c>
      <c r="D204" s="590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590">
        <v>463</v>
      </c>
      <c r="C205" s="590" t="s">
        <v>5322</v>
      </c>
      <c r="D205" s="590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592"/>
      <c r="C206" s="592"/>
      <c r="D206" s="592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588">
        <v>2021</v>
      </c>
      <c r="C207" s="588"/>
      <c r="D207" s="588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588" t="s">
        <v>262</v>
      </c>
      <c r="C208" s="588" t="s">
        <v>263</v>
      </c>
      <c r="D208" s="588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593">
        <v>4720</v>
      </c>
      <c r="C209" s="594" t="s">
        <v>5352</v>
      </c>
      <c r="D209" s="594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589">
        <v>14</v>
      </c>
      <c r="C210" s="590" t="s">
        <v>5324</v>
      </c>
      <c r="D210" s="590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590">
        <v>607</v>
      </c>
      <c r="C211" s="590" t="s">
        <v>5325</v>
      </c>
      <c r="D211" s="590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590">
        <v>18</v>
      </c>
      <c r="C212" s="590" t="s">
        <v>5326</v>
      </c>
      <c r="D212" s="590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590">
        <v>7</v>
      </c>
      <c r="C213" s="590" t="s">
        <v>5327</v>
      </c>
      <c r="D213" s="590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590">
        <v>163</v>
      </c>
      <c r="C214" s="590" t="s">
        <v>5328</v>
      </c>
      <c r="D214" s="590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590">
        <v>22</v>
      </c>
      <c r="C215" s="590" t="s">
        <v>5329</v>
      </c>
      <c r="D215" s="590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590">
        <v>67</v>
      </c>
      <c r="C216" s="590" t="s">
        <v>5330</v>
      </c>
      <c r="D216" s="590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590">
        <v>90</v>
      </c>
      <c r="C217" s="590" t="s">
        <v>5331</v>
      </c>
      <c r="D217" s="590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590">
        <v>70</v>
      </c>
      <c r="C218" s="590" t="s">
        <v>5332</v>
      </c>
      <c r="D218" s="590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590">
        <v>121</v>
      </c>
      <c r="C219" s="590" t="s">
        <v>5333</v>
      </c>
      <c r="D219" s="590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590">
        <v>1</v>
      </c>
      <c r="C220" s="590" t="s">
        <v>5144</v>
      </c>
      <c r="D220" s="590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590">
        <v>38</v>
      </c>
      <c r="C221" s="590" t="s">
        <v>5334</v>
      </c>
      <c r="D221" s="590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590">
        <v>97</v>
      </c>
      <c r="C222" s="590" t="s">
        <v>5335</v>
      </c>
      <c r="D222" s="590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590">
        <v>504</v>
      </c>
      <c r="C223" s="590" t="s">
        <v>5336</v>
      </c>
      <c r="D223" s="590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590">
        <v>117</v>
      </c>
      <c r="C224" s="590" t="s">
        <v>5337</v>
      </c>
      <c r="D224" s="590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590">
        <v>184</v>
      </c>
      <c r="C225" s="590" t="s">
        <v>5338</v>
      </c>
      <c r="D225" s="590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590">
        <v>200</v>
      </c>
      <c r="C226" s="590" t="s">
        <v>5339</v>
      </c>
      <c r="D226" s="590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590">
        <v>15</v>
      </c>
      <c r="C227" s="590" t="s">
        <v>5340</v>
      </c>
      <c r="D227" s="590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590">
        <v>414</v>
      </c>
      <c r="C228" s="590" t="s">
        <v>5341</v>
      </c>
      <c r="D228" s="590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590">
        <v>21</v>
      </c>
      <c r="C229" s="590" t="s">
        <v>5342</v>
      </c>
      <c r="D229" s="590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590">
        <v>396</v>
      </c>
      <c r="C230" s="590" t="s">
        <v>5343</v>
      </c>
      <c r="D230" s="590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590">
        <v>6</v>
      </c>
      <c r="C231" s="590" t="s">
        <v>5344</v>
      </c>
      <c r="D231" s="590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590">
        <v>36</v>
      </c>
      <c r="C232" s="590" t="s">
        <v>5345</v>
      </c>
      <c r="D232" s="590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590">
        <v>306</v>
      </c>
      <c r="C233" s="590" t="s">
        <v>5346</v>
      </c>
      <c r="D233" s="590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590">
        <v>77</v>
      </c>
      <c r="C234" s="590" t="s">
        <v>5347</v>
      </c>
      <c r="D234" s="590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590">
        <v>121</v>
      </c>
      <c r="C235" s="590" t="s">
        <v>5348</v>
      </c>
      <c r="D235" s="590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590">
        <v>53</v>
      </c>
      <c r="C236" s="590" t="s">
        <v>5349</v>
      </c>
      <c r="D236" s="590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590">
        <v>35</v>
      </c>
      <c r="C237" s="590" t="s">
        <v>5350</v>
      </c>
      <c r="D237" s="590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590">
        <v>920</v>
      </c>
      <c r="C238" s="590" t="s">
        <v>5351</v>
      </c>
      <c r="D238" s="590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2nd Qtr SE WI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2022-07-13T19:52:57Z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