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C2E9A327-8AEB-434C-8CBF-6D7B0EDA7FE1}" xr6:coauthVersionLast="47" xr6:coauthVersionMax="47" xr10:uidLastSave="{00000000-0000-0000-0000-000000000000}"/>
  <bookViews>
    <workbookView xWindow="-57720" yWindow="-4860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1" i="1" l="1"/>
  <c r="AB53" i="1"/>
  <c r="AB40" i="1"/>
  <c r="AC40" i="1"/>
  <c r="AC61" i="1"/>
  <c r="AA61" i="1"/>
  <c r="AB60" i="1"/>
  <c r="AC60" i="1" s="1"/>
  <c r="AA60" i="1"/>
  <c r="AB59" i="1"/>
  <c r="AC59" i="1" s="1"/>
  <c r="AA59" i="1"/>
  <c r="AB57" i="1"/>
  <c r="AB62" i="1" s="1"/>
  <c r="AC62" i="1" s="1"/>
  <c r="AC56" i="1"/>
  <c r="AB56" i="1"/>
  <c r="AA56" i="1"/>
  <c r="AC55" i="1"/>
  <c r="AB55" i="1"/>
  <c r="AA55" i="1"/>
  <c r="AB54" i="1"/>
  <c r="AA54" i="1"/>
  <c r="AC54" i="1" s="1"/>
  <c r="AC53" i="1"/>
  <c r="AA53" i="1"/>
  <c r="AA57" i="1" s="1"/>
  <c r="AA62" i="1" s="1"/>
  <c r="AB48" i="1"/>
  <c r="AC48" i="1" s="1"/>
  <c r="AA48" i="1"/>
  <c r="AB47" i="1"/>
  <c r="AC47" i="1" s="1"/>
  <c r="AA47" i="1"/>
  <c r="AB46" i="1"/>
  <c r="AC46" i="1" s="1"/>
  <c r="AA46" i="1"/>
  <c r="AC43" i="1"/>
  <c r="AB43" i="1"/>
  <c r="AA43" i="1"/>
  <c r="AB42" i="1"/>
  <c r="AC42" i="1" s="1"/>
  <c r="AA42" i="1"/>
  <c r="AB41" i="1"/>
  <c r="AB44" i="1" s="1"/>
  <c r="AA41" i="1"/>
  <c r="AA40" i="1"/>
  <c r="AA44" i="1" s="1"/>
  <c r="AA49" i="1" s="1"/>
  <c r="AC44" i="1" l="1"/>
  <c r="AB49" i="1"/>
  <c r="AC49" i="1" s="1"/>
  <c r="AC57" i="1"/>
  <c r="AC41" i="1"/>
  <c r="L49" i="1" l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19" i="4"/>
  <c r="K19" i="4"/>
  <c r="F19" i="4"/>
  <c r="E1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9" i="1"/>
  <c r="K29" i="1"/>
  <c r="F29" i="1"/>
  <c r="E29" i="1"/>
  <c r="L11" i="1"/>
  <c r="K11" i="1"/>
  <c r="F11" i="1"/>
  <c r="E11" i="1"/>
  <c r="L240" i="1"/>
  <c r="K240" i="1"/>
  <c r="F240" i="1"/>
  <c r="E240" i="1"/>
  <c r="L222" i="1"/>
  <c r="K222" i="1"/>
  <c r="F222" i="1"/>
  <c r="E222" i="1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A1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<sst xmlns="http://schemas.openxmlformats.org/spreadsheetml/2006/main" count="10774" uniqueCount="6618">
  <si>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</si>
  <si>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</si>
  <si>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</si>
  <si>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</si>
  <si>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</si>
  <si>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</si>
  <si>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</si>
  <si>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</si>
  <si>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</si>
  <si>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</si>
  <si>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</si>
  <si>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</si>
  <si>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</si>
  <si>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</si>
  <si>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</si>
  <si>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</si>
  <si>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</si>
  <si>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</si>
  <si>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</si>
  <si>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</si>
  <si>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</si>
  <si>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</si>
  <si>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</si>
  <si>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</si>
  <si>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</si>
  <si>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</si>
  <si>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</si>
  <si>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</si>
  <si>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</si>
  <si>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</si>
  <si>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</si>
  <si>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</si>
  <si>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</si>
  <si>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</si>
  <si>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</si>
  <si>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</si>
  <si>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</si>
  <si>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</si>
  <si>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</si>
  <si>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</si>
  <si>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</si>
  <si>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</si>
  <si>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</si>
  <si>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</si>
  <si>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</si>
  <si>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</si>
  <si>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</si>
  <si>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</si>
  <si>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</si>
  <si>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</si>
  <si>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</si>
  <si>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</si>
  <si>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</si>
  <si>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</si>
  <si>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</si>
  <si>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</si>
  <si>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</si>
  <si>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</si>
  <si>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</si>
  <si>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</si>
  <si>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</si>
  <si>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</si>
  <si>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</si>
  <si>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</si>
  <si>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</si>
  <si>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</si>
  <si>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</si>
  <si>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</si>
  <si>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</si>
  <si>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</si>
  <si>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</si>
  <si>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</si>
  <si>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</si>
  <si>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</si>
  <si>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</si>
  <si>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</si>
  <si>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</si>
  <si>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</si>
  <si>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</si>
  <si>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</si>
  <si>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</si>
  <si>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</si>
  <si>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</si>
  <si>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</si>
  <si>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</si>
  <si>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</si>
  <si>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</si>
  <si>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</si>
  <si>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</si>
  <si>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</si>
  <si>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</si>
  <si>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</si>
  <si>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</si>
  <si>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</si>
  <si>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</si>
  <si>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</si>
  <si>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</si>
  <si>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</si>
  <si>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</si>
  <si>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</si>
  <si>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</si>
  <si>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</si>
  <si>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</si>
  <si>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</si>
  <si>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</si>
  <si>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</si>
  <si>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</si>
  <si>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</si>
  <si>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</si>
  <si>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</si>
  <si>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</si>
  <si>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</si>
  <si>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</si>
  <si>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</si>
  <si>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</si>
  <si>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</si>
  <si>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</si>
  <si>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</si>
  <si>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</si>
  <si>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</si>
  <si>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</si>
  <si>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</si>
  <si>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</si>
  <si>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</si>
  <si>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</si>
  <si>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</si>
  <si>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</si>
  <si>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</si>
  <si>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</si>
  <si>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</si>
  <si>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</si>
  <si>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</si>
  <si>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</si>
  <si>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</si>
  <si>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</si>
  <si>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</si>
  <si>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</si>
  <si>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</si>
  <si>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</si>
  <si>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</si>
  <si>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</si>
  <si>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</si>
  <si>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</si>
  <si>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</si>
  <si>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</si>
  <si>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</si>
  <si>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</si>
  <si>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</si>
  <si>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</si>
  <si>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</si>
  <si>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</si>
  <si>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</si>
  <si>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</si>
  <si>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</si>
  <si>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</si>
  <si>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</si>
  <si>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</si>
  <si>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</si>
  <si>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</si>
  <si>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</si>
  <si>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</si>
  <si>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</si>
  <si>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</si>
  <si>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</si>
  <si>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</si>
  <si>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</si>
  <si>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</si>
  <si>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</si>
  <si>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</si>
  <si>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</si>
  <si>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</si>
  <si>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</si>
  <si>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</si>
  <si>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</si>
  <si>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</si>
  <si>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</si>
  <si>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</si>
  <si>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</si>
  <si>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</si>
  <si>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</si>
  <si>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</si>
  <si>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</si>
  <si>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</si>
  <si>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</si>
  <si>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</si>
  <si>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</si>
  <si>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</si>
  <si>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</si>
  <si>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</si>
  <si>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</si>
  <si>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</si>
  <si>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</si>
  <si>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</si>
  <si>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</si>
  <si>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</si>
  <si>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</si>
  <si>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</si>
  <si>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</si>
  <si>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</si>
  <si>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</si>
  <si>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</si>
  <si>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</si>
  <si>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</si>
  <si>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</si>
  <si>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</si>
  <si>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</si>
  <si>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</si>
  <si>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</si>
  <si>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</si>
  <si>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</si>
  <si>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</si>
  <si>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</si>
  <si>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</si>
  <si>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</si>
  <si>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</si>
  <si>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</si>
  <si>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</si>
  <si>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</si>
  <si>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</si>
  <si>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</si>
  <si>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</si>
  <si>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</si>
  <si>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</si>
  <si>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</si>
  <si>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</si>
  <si>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</si>
  <si>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</si>
  <si>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</si>
  <si>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</si>
  <si>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</si>
  <si>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</si>
  <si>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</si>
  <si>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</si>
  <si>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</si>
  <si>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</si>
  <si>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</si>
  <si>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</si>
  <si>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</si>
  <si>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</si>
  <si>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</si>
  <si>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</si>
  <si>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</si>
  <si>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</si>
  <si>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</si>
  <si>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</si>
  <si>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</si>
  <si>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</si>
  <si>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</si>
  <si>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</si>
  <si>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</si>
  <si>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</si>
  <si>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</si>
  <si>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</si>
  <si>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</si>
  <si>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</si>
  <si>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</si>
  <si>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</si>
  <si>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</si>
  <si>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</si>
  <si>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</si>
  <si>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</si>
  <si>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</si>
  <si>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</si>
  <si>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</si>
  <si>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</si>
  <si>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</si>
  <si>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</si>
  <si>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</si>
  <si>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</si>
  <si>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</si>
  <si>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</si>
  <si>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</si>
  <si>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</si>
  <si>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</si>
  <si>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</si>
  <si>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</si>
  <si>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</si>
  <si>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</si>
  <si>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</si>
  <si>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</si>
  <si>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</si>
  <si>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</si>
  <si>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</si>
  <si>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</si>
  <si>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</si>
  <si>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</si>
  <si>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</si>
  <si>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</si>
  <si>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</si>
  <si>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</si>
  <si>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</si>
  <si>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</si>
  <si>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</si>
  <si>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</si>
  <si>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</si>
  <si>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</si>
  <si>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</si>
  <si>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</si>
  <si>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</si>
  <si>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</si>
  <si>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</si>
  <si>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</si>
  <si>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</si>
  <si>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</si>
  <si>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</si>
  <si>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</si>
  <si>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</si>
  <si>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</si>
  <si>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</si>
  <si>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</si>
  <si>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</si>
  <si>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</si>
  <si>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</si>
  <si>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</si>
  <si>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</si>
  <si>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</si>
  <si>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</si>
  <si>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</si>
  <si>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</si>
  <si>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</si>
  <si>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</si>
  <si>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</si>
  <si>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</si>
  <si>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</si>
  <si>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</si>
  <si>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</si>
  <si>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</si>
  <si>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</si>
  <si>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</si>
  <si>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</si>
  <si>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</si>
  <si>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</si>
  <si>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</si>
  <si>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</si>
  <si>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</si>
  <si>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</si>
  <si>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</si>
  <si>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</si>
  <si>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</si>
  <si>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</si>
  <si>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</si>
  <si>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</si>
  <si>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</si>
  <si>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</si>
  <si>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</si>
  <si>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</si>
  <si>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</si>
  <si>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</si>
  <si>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</si>
  <si>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</si>
  <si>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</si>
  <si>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</si>
  <si>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</si>
  <si>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</si>
  <si>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</si>
  <si>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</si>
  <si>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</si>
  <si>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</si>
  <si>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</si>
  <si>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</si>
  <si>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</si>
  <si>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</si>
  <si>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</si>
  <si>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</si>
  <si>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</si>
  <si>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</si>
  <si>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</si>
  <si>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</si>
  <si>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</si>
  <si>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</si>
  <si>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</si>
  <si>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</si>
  <si>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</si>
  <si>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</si>
  <si>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</si>
  <si>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</si>
  <si>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</si>
  <si>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</si>
  <si>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</si>
  <si>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</si>
  <si>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</si>
  <si>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</si>
  <si>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</si>
  <si>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</si>
  <si>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</si>
  <si>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</si>
  <si>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</si>
  <si>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</si>
  <si>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</si>
  <si>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</si>
  <si>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</si>
  <si>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</si>
  <si>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</si>
  <si>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</si>
  <si>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</si>
  <si>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</si>
  <si>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</si>
  <si>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</si>
  <si>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</si>
  <si>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</si>
  <si>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</si>
  <si>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</si>
  <si>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</si>
  <si>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</si>
  <si>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</si>
  <si>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</si>
  <si>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</si>
  <si>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</si>
  <si>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</si>
  <si>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</si>
  <si>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</si>
  <si>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</si>
  <si>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</si>
  <si>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</si>
  <si>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</si>
  <si>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</si>
  <si>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</si>
  <si>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</si>
  <si>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</si>
  <si>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</si>
  <si>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</si>
  <si>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</si>
  <si>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</si>
  <si>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</si>
  <si>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</si>
  <si>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</si>
  <si>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</si>
  <si>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</si>
  <si>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</si>
  <si>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</si>
  <si>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</si>
  <si>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</si>
  <si>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</si>
  <si>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</si>
  <si>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</si>
  <si>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</si>
  <si>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</si>
  <si>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</si>
  <si>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</si>
  <si>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</si>
  <si>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</si>
  <si>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</si>
  <si>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</si>
  <si>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</si>
  <si>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</si>
  <si>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</si>
  <si>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</si>
  <si>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</si>
  <si>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</si>
  <si>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</si>
  <si>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</si>
  <si>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</si>
  <si>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</si>
  <si>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</si>
  <si>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</si>
  <si>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</si>
  <si>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</si>
  <si>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</si>
  <si>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</si>
  <si>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</si>
  <si>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</si>
  <si>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</si>
  <si>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</si>
  <si>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</si>
  <si>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</si>
  <si>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</si>
  <si>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</si>
  <si>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</si>
  <si>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</si>
  <si>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</si>
  <si>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</si>
  <si>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</si>
  <si>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</si>
  <si>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</si>
  <si>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</si>
  <si>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</si>
  <si>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</si>
  <si>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</si>
  <si>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</si>
  <si>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</si>
  <si>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</si>
  <si>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</si>
  <si>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</si>
  <si>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</si>
  <si>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</si>
  <si>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</si>
  <si>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</si>
  <si>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</si>
  <si>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</si>
  <si>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</si>
  <si>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</si>
  <si>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</si>
  <si>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</si>
  <si>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</si>
  <si>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</si>
  <si>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</si>
  <si>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</si>
  <si>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</si>
  <si>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</si>
  <si>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</si>
  <si>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</si>
  <si>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</si>
  <si>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</si>
  <si>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</si>
  <si>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</si>
  <si>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</si>
  <si>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</si>
  <si>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</si>
  <si>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</si>
  <si>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</si>
  <si>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</si>
  <si>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</si>
  <si>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</si>
  <si>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</si>
  <si>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</si>
  <si>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</si>
  <si>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</si>
  <si>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</si>
  <si>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</si>
  <si>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</si>
  <si>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</si>
  <si>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</si>
  <si>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</si>
  <si>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</si>
  <si>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</si>
  <si>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</si>
  <si>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</si>
  <si>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</si>
  <si>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</si>
  <si>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</si>
  <si>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</si>
  <si>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</si>
  <si>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</si>
  <si>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</si>
  <si>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</si>
  <si>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</si>
  <si>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</si>
  <si>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</si>
  <si>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</si>
  <si>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</si>
  <si>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</si>
  <si>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</si>
  <si>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</si>
  <si>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</si>
  <si>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</si>
  <si>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</si>
  <si>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</si>
  <si>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</si>
  <si>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</si>
  <si>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</si>
  <si>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</si>
  <si>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</si>
  <si>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</si>
  <si>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</si>
  <si>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</si>
  <si>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</si>
  <si>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</si>
  <si>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</si>
  <si>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</si>
  <si>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</si>
  <si>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</si>
  <si>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</si>
  <si>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</si>
  <si>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</si>
  <si>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</si>
  <si>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</si>
  <si>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</si>
  <si>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</si>
  <si>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</si>
  <si>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</si>
  <si>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</si>
  <si>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</si>
  <si>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</si>
  <si>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</si>
  <si>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</si>
  <si>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</si>
  <si>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</si>
  <si>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</si>
  <si>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</si>
  <si>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</si>
  <si>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</si>
  <si>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</si>
  <si>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</si>
  <si>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</si>
  <si>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</si>
  <si>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</si>
  <si>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</si>
  <si>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</si>
  <si>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</si>
  <si>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</si>
  <si>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</si>
  <si>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</si>
  <si>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</si>
  <si>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</si>
  <si>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</si>
  <si>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</si>
  <si>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</si>
  <si>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</si>
  <si>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</si>
  <si>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</si>
  <si>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</si>
  <si>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</si>
  <si>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</si>
  <si>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</si>
  <si>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</si>
  <si>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</si>
  <si>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</si>
  <si>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</si>
  <si>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</si>
  <si>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</si>
  <si>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</si>
  <si>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</si>
  <si>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</si>
  <si>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</si>
  <si>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</si>
  <si>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</si>
  <si>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</si>
  <si>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</si>
  <si>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</si>
  <si>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</si>
  <si>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</si>
  <si>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</si>
  <si>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</si>
  <si>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</si>
  <si>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</si>
  <si>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</si>
  <si>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</si>
  <si>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</si>
  <si>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</si>
  <si>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</si>
  <si>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</si>
  <si>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</si>
  <si>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</si>
  <si>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</si>
  <si>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</si>
  <si>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</si>
  <si>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</si>
  <si>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</si>
  <si>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</si>
  <si>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</si>
  <si>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</si>
  <si>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</si>
  <si>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</si>
  <si>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</si>
  <si>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</si>
  <si>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</si>
  <si>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</si>
  <si>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</si>
  <si>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</si>
  <si>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</si>
  <si>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</si>
  <si>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</si>
  <si>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</si>
  <si>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</si>
  <si>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</si>
  <si>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</si>
  <si>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</si>
  <si>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</si>
  <si>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</si>
  <si>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</si>
  <si>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</si>
  <si>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</si>
  <si>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</si>
  <si>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</si>
  <si>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</si>
  <si>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</si>
  <si>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</si>
  <si>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</si>
  <si>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</si>
  <si>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</si>
  <si>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</si>
  <si>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</si>
  <si>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</si>
  <si>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</si>
  <si>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</si>
  <si>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</si>
  <si>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</si>
  <si>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</si>
  <si>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</si>
  <si>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</si>
  <si>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</si>
  <si>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</si>
  <si>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</si>
  <si>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</si>
  <si>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</si>
  <si>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</si>
  <si>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</si>
  <si>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</si>
  <si>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</si>
  <si>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</si>
  <si>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</si>
  <si>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</si>
  <si>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</si>
  <si>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</si>
  <si>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</si>
  <si>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</si>
  <si>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</si>
  <si>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</si>
  <si>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</si>
  <si>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</si>
  <si>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</si>
  <si>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</si>
  <si>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</si>
  <si>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</si>
  <si>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</si>
  <si>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</si>
  <si>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</si>
  <si>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</si>
  <si>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</si>
  <si>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</si>
  <si>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</si>
  <si>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</si>
  <si>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</si>
  <si>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</si>
  <si>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</si>
  <si>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</si>
  <si>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</si>
  <si>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</si>
  <si>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</si>
  <si>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</si>
  <si>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</si>
  <si>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</si>
  <si>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</si>
  <si>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</si>
  <si>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</si>
  <si>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</si>
  <si>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</si>
  <si>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</si>
  <si>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</si>
  <si>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</si>
  <si>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</si>
  <si>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</si>
  <si>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</si>
  <si>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</si>
  <si>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</si>
  <si>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</si>
  <si>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</si>
  <si>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</si>
  <si>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</si>
  <si>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</si>
  <si>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</si>
  <si>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</si>
  <si>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</si>
  <si>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</si>
  <si>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</si>
  <si>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</si>
  <si>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</si>
  <si>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</si>
  <si>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</si>
  <si>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</si>
  <si>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</si>
  <si>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</si>
  <si>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</si>
  <si>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</si>
  <si>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</si>
  <si>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</si>
  <si>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</si>
  <si>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</si>
  <si>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</si>
  <si>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</si>
  <si>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</si>
  <si>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</si>
  <si>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</si>
  <si>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</si>
  <si>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</si>
  <si>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</si>
  <si>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</si>
  <si>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</si>
  <si>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</si>
  <si>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</si>
  <si>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</si>
  <si>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</si>
  <si>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</si>
  <si>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</si>
  <si>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</si>
  <si>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</si>
  <si>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</si>
  <si>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</si>
  <si>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</si>
  <si>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</si>
  <si>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</si>
  <si>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</si>
  <si>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</si>
  <si>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</si>
  <si>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</si>
  <si>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</si>
  <si>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</si>
  <si>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</si>
  <si>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</si>
  <si>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</si>
  <si>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</si>
  <si>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</si>
  <si>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</si>
  <si>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</si>
  <si>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</si>
  <si>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</si>
  <si>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</si>
  <si>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</si>
  <si>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</si>
  <si>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</si>
  <si>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</si>
  <si>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</si>
  <si>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</si>
  <si>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</si>
  <si>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</si>
  <si>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</si>
  <si>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</si>
  <si>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</si>
  <si>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</si>
  <si>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</si>
  <si>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</si>
  <si>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</si>
  <si>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</si>
  <si>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</si>
  <si>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</si>
  <si>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</si>
  <si>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</si>
  <si>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</si>
  <si>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</si>
  <si>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</si>
  <si>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</si>
  <si>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</si>
  <si>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</si>
  <si>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</si>
  <si>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</si>
  <si>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</si>
  <si>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</si>
  <si>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</si>
  <si>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</si>
  <si>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</si>
  <si>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</si>
  <si>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</si>
  <si>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</si>
  <si>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</si>
  <si>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</si>
  <si>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</si>
  <si>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</si>
  <si>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</si>
  <si>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</si>
  <si>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</si>
  <si>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</si>
  <si>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</si>
  <si>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</si>
  <si>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</si>
  <si>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</si>
  <si>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</si>
  <si>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</si>
  <si>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</si>
  <si>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</si>
  <si>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</si>
  <si>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</si>
  <si>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</si>
  <si>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</si>
  <si>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</si>
  <si>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</si>
  <si>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</si>
  <si>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</si>
  <si>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</si>
  <si>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</si>
  <si>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</si>
  <si>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</si>
  <si>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</si>
  <si>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</si>
  <si>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</si>
  <si>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</si>
  <si>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</si>
  <si>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</si>
  <si>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</si>
  <si>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</si>
  <si>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</si>
  <si>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</si>
  <si>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</si>
  <si>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</si>
  <si>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</si>
  <si>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</si>
  <si>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</si>
  <si>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</si>
  <si>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</si>
  <si>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</si>
  <si>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</si>
  <si>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</si>
  <si>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</si>
  <si>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</si>
  <si>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</si>
  <si>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</si>
  <si>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</si>
  <si>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</si>
  <si>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</si>
  <si>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</si>
  <si>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</si>
  <si>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</si>
  <si>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</si>
  <si>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</si>
  <si>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</si>
  <si>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</si>
  <si>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</si>
  <si>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</si>
  <si>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</si>
  <si>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</si>
  <si>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</si>
  <si>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</si>
  <si>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</si>
  <si>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</si>
  <si>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</si>
  <si>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</si>
  <si>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</si>
  <si>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</si>
  <si>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</si>
  <si>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</si>
  <si>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</si>
  <si>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</si>
  <si>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</si>
  <si>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</si>
  <si>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</si>
  <si>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</si>
  <si>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</si>
  <si>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</si>
  <si>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</si>
  <si>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</si>
  <si>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</si>
  <si>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</si>
  <si>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</si>
  <si>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</si>
  <si>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</si>
  <si>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</si>
  <si>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</si>
  <si>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</si>
  <si>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</si>
  <si>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</si>
  <si>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</si>
  <si>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</si>
  <si>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</si>
  <si>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</si>
  <si>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</si>
  <si>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</si>
  <si>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</si>
  <si>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</si>
  <si>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</si>
  <si>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</si>
  <si>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</si>
  <si>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</si>
  <si>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</si>
  <si>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</si>
  <si>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</si>
  <si>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</si>
  <si>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</si>
  <si>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</si>
  <si>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</si>
  <si>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</si>
  <si>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</si>
  <si>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</si>
  <si>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</si>
  <si>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</si>
  <si>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</si>
  <si>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</si>
  <si>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</si>
  <si>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</si>
  <si>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</si>
  <si>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</si>
  <si>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</si>
  <si>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</si>
  <si>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</si>
  <si>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</si>
  <si>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</si>
  <si>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</si>
  <si>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</si>
  <si>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</si>
  <si>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</si>
  <si>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</si>
  <si>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</si>
  <si>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</si>
  <si>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</si>
  <si>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</si>
  <si>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</si>
  <si>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</si>
  <si>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</si>
  <si>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</si>
  <si>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</si>
  <si>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</si>
  <si>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</si>
  <si>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</si>
  <si>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</si>
  <si>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</si>
  <si>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</si>
  <si>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</si>
  <si>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</si>
  <si>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</si>
  <si>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</si>
  <si>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</si>
  <si>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</si>
  <si>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</si>
  <si>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</si>
  <si>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</si>
  <si>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</si>
  <si>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</si>
  <si>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</si>
  <si>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</si>
  <si>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</si>
  <si>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</si>
  <si>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</si>
  <si>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</si>
  <si>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</si>
  <si>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</si>
  <si>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</si>
  <si>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</si>
  <si>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</si>
  <si>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</si>
  <si>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</si>
  <si>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</si>
  <si>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</si>
  <si>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</si>
  <si>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</si>
  <si>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</si>
  <si>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</si>
  <si>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</si>
  <si>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</si>
  <si>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</si>
  <si>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</si>
  <si>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</si>
  <si>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</si>
  <si>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</si>
  <si>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</si>
  <si>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</si>
  <si>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</si>
  <si>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</si>
  <si>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</si>
  <si>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</si>
  <si>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</si>
  <si>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</si>
  <si>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</si>
  <si>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</si>
  <si>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</si>
  <si>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</si>
  <si>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</si>
  <si>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</si>
  <si>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</si>
  <si>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</si>
  <si>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</si>
  <si>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</si>
  <si>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</si>
  <si>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</si>
  <si>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</si>
  <si>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</si>
  <si>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</si>
  <si>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</si>
  <si>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</si>
  <si>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</si>
  <si>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</si>
  <si>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</si>
  <si>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</si>
  <si>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</si>
  <si>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</si>
  <si>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</si>
  <si>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</si>
  <si>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</si>
  <si>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</si>
  <si>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</si>
  <si>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</si>
  <si>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</si>
  <si>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</si>
  <si>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</si>
  <si>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</si>
  <si>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</si>
  <si>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</si>
  <si>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</si>
  <si>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</si>
  <si>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</si>
  <si>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</si>
  <si>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</si>
  <si>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</si>
  <si>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</si>
  <si>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</si>
  <si>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</si>
  <si>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</si>
  <si>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</si>
  <si>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</si>
  <si>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</si>
  <si>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</si>
  <si>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</si>
  <si>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</si>
  <si>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</si>
  <si>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</si>
  <si>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</si>
  <si>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</si>
  <si>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</si>
  <si>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</si>
  <si>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</si>
  <si>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</si>
  <si>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</si>
  <si>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</si>
  <si>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</si>
  <si>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</si>
  <si>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</si>
  <si>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</si>
  <si>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</si>
  <si>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</si>
  <si>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</si>
  <si>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</si>
  <si>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</si>
  <si>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</si>
  <si>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</si>
  <si>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</si>
  <si>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</si>
  <si>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</si>
  <si>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</si>
  <si>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</si>
  <si>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</si>
  <si>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</si>
  <si>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</si>
  <si>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</si>
  <si>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</si>
  <si>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</si>
  <si>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</si>
  <si>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</si>
  <si>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</si>
  <si>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</si>
  <si>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</si>
  <si>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</si>
  <si>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</si>
  <si>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</si>
  <si>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</si>
  <si>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</si>
  <si>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</si>
  <si>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</si>
  <si>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</si>
  <si>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</si>
  <si>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</si>
  <si>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</si>
  <si>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</si>
  <si>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</si>
  <si>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</si>
  <si>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</si>
  <si>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</si>
  <si>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</si>
  <si>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</si>
  <si>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</si>
  <si>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</si>
  <si>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</si>
  <si>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</si>
  <si>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</si>
  <si>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</si>
  <si>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</si>
  <si>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</si>
  <si>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</si>
  <si>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</si>
  <si>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</si>
  <si>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</si>
  <si>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</si>
  <si>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</si>
  <si>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</si>
  <si>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</si>
  <si>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</si>
  <si>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</si>
  <si>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</si>
  <si>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</si>
  <si>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</si>
  <si>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</si>
  <si>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</si>
  <si>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</si>
  <si>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</si>
  <si>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</si>
  <si>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</si>
  <si>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</si>
  <si>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</si>
  <si>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</si>
  <si>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</si>
  <si>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</si>
  <si>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</si>
  <si>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</si>
  <si>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</si>
  <si>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</si>
  <si>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</si>
  <si>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</si>
  <si>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</si>
  <si>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</si>
  <si>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</si>
  <si>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</si>
  <si>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</si>
  <si>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</si>
  <si>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</si>
  <si>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</si>
  <si>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</si>
  <si>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</si>
  <si>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</si>
  <si>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</si>
  <si>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</si>
  <si>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</si>
  <si>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</si>
  <si>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</si>
  <si>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</si>
  <si>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</si>
  <si>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</si>
  <si>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</si>
  <si>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</si>
  <si>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</si>
  <si>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</si>
  <si>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</si>
  <si>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</si>
  <si>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</si>
  <si>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</si>
  <si>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</si>
  <si>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</si>
  <si>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</si>
  <si>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</si>
  <si>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</si>
  <si>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</si>
  <si>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</si>
  <si>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</si>
  <si>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</si>
  <si>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</si>
  <si>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</si>
  <si>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</si>
  <si>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</si>
  <si>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</si>
  <si>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</si>
  <si>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</si>
  <si>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</si>
  <si>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</si>
  <si>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</si>
  <si>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</si>
  <si>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</si>
  <si>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</si>
  <si>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</si>
  <si>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</si>
  <si>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</si>
  <si>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</si>
  <si>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</si>
  <si>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</si>
  <si>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</si>
  <si>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</si>
  <si>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</si>
  <si>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</si>
  <si>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</si>
  <si>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</si>
  <si>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</si>
  <si>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</si>
  <si>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</si>
  <si>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</si>
  <si>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</si>
  <si>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</si>
  <si>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</si>
  <si>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</si>
  <si>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</si>
  <si>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</si>
  <si>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</si>
  <si>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</si>
  <si>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</si>
  <si>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</si>
  <si>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</si>
  <si>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</si>
  <si>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</si>
  <si>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</si>
  <si>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</si>
  <si>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</si>
  <si>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</si>
  <si>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</si>
  <si>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</si>
  <si>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</si>
  <si>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</si>
  <si>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</si>
  <si>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</si>
  <si>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</si>
  <si>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</si>
  <si>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</si>
  <si>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</si>
  <si>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</si>
  <si>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</si>
  <si>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</si>
  <si>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</si>
  <si>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</si>
  <si>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</si>
  <si>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</si>
  <si>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</si>
  <si>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</si>
  <si>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</si>
  <si>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</si>
  <si>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</si>
  <si>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</si>
  <si>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</si>
  <si>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</si>
  <si>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</si>
  <si>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</si>
  <si>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</si>
  <si>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</si>
  <si>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</si>
  <si>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</si>
  <si>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</si>
  <si>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</si>
  <si>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</si>
  <si>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</si>
  <si>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</si>
  <si>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</si>
  <si>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</si>
  <si>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</si>
  <si>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</si>
  <si>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</si>
  <si>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</si>
  <si>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</si>
  <si>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</si>
  <si>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</si>
  <si>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</si>
  <si>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</si>
  <si>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</si>
  <si>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</si>
  <si>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</si>
  <si>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</si>
  <si>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</si>
  <si>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</si>
  <si>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</si>
  <si>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</si>
  <si>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</si>
  <si>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</si>
  <si>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</si>
  <si>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</si>
  <si>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</si>
  <si>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</si>
  <si>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</si>
  <si>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</si>
  <si>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</si>
  <si>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</si>
  <si>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</si>
  <si>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</si>
  <si>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</si>
  <si>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</si>
  <si>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</si>
  <si>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</si>
  <si>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</si>
  <si>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</si>
  <si>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</si>
  <si>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</si>
  <si>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</si>
  <si>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</si>
  <si>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</si>
  <si>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</si>
  <si>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</si>
  <si>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</si>
  <si>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</si>
  <si>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</si>
  <si>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</si>
  <si>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</si>
  <si>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</si>
  <si>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</si>
  <si>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</si>
  <si>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</si>
  <si>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</si>
  <si>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</si>
  <si>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</si>
  <si>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</si>
  <si>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</si>
  <si>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</si>
  <si>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</si>
  <si>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</si>
  <si>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</si>
  <si>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</si>
  <si>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</si>
  <si>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</si>
  <si>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</si>
  <si>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</si>
  <si>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</si>
  <si>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</si>
  <si>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</si>
  <si>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</si>
  <si>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</si>
  <si>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</si>
  <si>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</si>
  <si>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</si>
  <si>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</si>
  <si>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</si>
  <si>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</si>
  <si>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</si>
  <si>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</si>
  <si>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</si>
  <si>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</si>
  <si>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</si>
  <si>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</si>
  <si>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</si>
  <si>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</si>
  <si>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</si>
  <si>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</si>
  <si>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</si>
  <si>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</si>
  <si>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</si>
  <si>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</si>
  <si>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</si>
  <si>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</si>
  <si>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</si>
  <si>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</si>
  <si>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</si>
  <si>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</si>
  <si>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</si>
  <si>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</si>
  <si>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</si>
  <si>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</si>
  <si>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</si>
  <si>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</si>
  <si>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</si>
  <si>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</si>
  <si>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</si>
  <si>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</si>
  <si>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</si>
  <si>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</si>
  <si>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</si>
  <si>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</si>
  <si>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</si>
  <si>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</si>
  <si>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</si>
  <si>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</si>
  <si>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</si>
  <si>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</si>
  <si>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</si>
  <si>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</si>
  <si>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</si>
  <si>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</si>
  <si>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</si>
  <si>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</si>
  <si>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</si>
  <si>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</si>
  <si>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</si>
  <si>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</si>
  <si>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</si>
  <si>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</si>
  <si>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</si>
  <si>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</si>
  <si>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</si>
  <si>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</si>
  <si>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</si>
  <si>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</si>
  <si>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</si>
  <si>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</si>
  <si>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</si>
  <si>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</si>
  <si>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</si>
  <si>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</si>
  <si>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</si>
  <si>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</si>
  <si>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</si>
  <si>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</si>
  <si>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</si>
  <si>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</si>
  <si>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</si>
  <si>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</si>
  <si>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</si>
  <si>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</si>
  <si>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</si>
  <si>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</si>
  <si>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</si>
  <si>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</si>
  <si>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</si>
  <si>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</si>
  <si>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</si>
  <si>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</si>
  <si>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</si>
  <si>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</si>
  <si>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</si>
  <si>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</si>
  <si>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</si>
  <si>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</si>
  <si>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</si>
  <si>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</si>
  <si>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</si>
  <si>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</si>
  <si>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</si>
  <si>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</si>
  <si>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</si>
  <si>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</si>
  <si>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</si>
  <si>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</si>
  <si>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</si>
  <si>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</si>
  <si>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</si>
  <si>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</si>
  <si>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</si>
  <si>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</si>
  <si>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</si>
  <si>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</si>
  <si>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</si>
  <si>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</si>
  <si>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</si>
  <si>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</si>
  <si>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</si>
  <si>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</si>
  <si>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</si>
  <si>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</si>
  <si>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</si>
  <si>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</si>
  <si>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</si>
  <si>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</si>
  <si>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</si>
  <si>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</si>
  <si>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</si>
  <si>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</si>
  <si>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</si>
  <si>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</si>
  <si>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</si>
  <si>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</si>
  <si>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</si>
  <si>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</si>
  <si>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</si>
  <si>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</si>
  <si>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</si>
  <si>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</si>
  <si>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</si>
  <si>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</si>
  <si>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</si>
  <si>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</si>
  <si>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</si>
  <si>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</si>
  <si>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</si>
  <si>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</si>
  <si>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</si>
  <si>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</si>
  <si>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</si>
  <si>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</si>
  <si>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</si>
  <si>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</si>
  <si>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</si>
  <si>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</si>
  <si>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</si>
  <si>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</si>
  <si>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</si>
  <si>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</si>
  <si>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</si>
  <si>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</si>
  <si>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</si>
  <si>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</si>
  <si>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</si>
  <si>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</si>
  <si>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</si>
  <si>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</si>
  <si>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</si>
  <si>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</si>
  <si>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</si>
  <si>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</si>
  <si>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</si>
  <si>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</si>
  <si>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</si>
  <si>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</si>
  <si>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</si>
  <si>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</si>
  <si>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</si>
  <si>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</si>
  <si>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</si>
  <si>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</si>
  <si>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</si>
  <si>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</si>
  <si>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</si>
  <si>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</si>
  <si>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</si>
  <si>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</si>
  <si>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</si>
  <si>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</si>
  <si>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</si>
  <si>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</si>
  <si>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</si>
  <si>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</si>
  <si>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</si>
  <si>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</si>
  <si>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</si>
  <si>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</si>
  <si>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</si>
  <si>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</si>
  <si>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</si>
  <si>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</si>
  <si>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</si>
  <si>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</si>
  <si>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</si>
  <si>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</si>
  <si>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</si>
  <si>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</si>
  <si>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</si>
  <si>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</si>
  <si>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</si>
  <si>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</si>
  <si>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</si>
  <si>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</si>
  <si>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</si>
  <si>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</si>
  <si>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</si>
  <si>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</si>
  <si>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</si>
  <si>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</si>
  <si>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</si>
  <si>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</si>
  <si>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</si>
  <si>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</si>
  <si>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</si>
  <si>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</si>
  <si>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</si>
  <si>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</si>
  <si>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</si>
  <si>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</si>
  <si>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</si>
  <si>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</si>
  <si>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</si>
  <si>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</si>
  <si>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</si>
  <si>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</si>
  <si>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</si>
  <si>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</si>
  <si>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</si>
  <si>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</si>
  <si>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</si>
  <si>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</si>
  <si>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</si>
  <si>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</si>
  <si>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</si>
  <si>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</si>
  <si>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</si>
  <si>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</si>
  <si>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</si>
  <si>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</si>
  <si>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</si>
  <si>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</si>
  <si>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</si>
  <si>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</si>
  <si>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</si>
  <si>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</si>
  <si>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</si>
  <si>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</si>
  <si>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</si>
  <si>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</si>
  <si>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</si>
  <si>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</si>
  <si>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</si>
  <si>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</si>
  <si>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</si>
  <si>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</si>
  <si>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</si>
  <si>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</si>
  <si>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</si>
  <si>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</si>
  <si>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</si>
  <si>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</si>
  <si>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</si>
  <si>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</si>
  <si>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</si>
  <si>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</si>
  <si>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</si>
  <si>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</si>
  <si>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</si>
  <si>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</si>
  <si>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</si>
  <si>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</si>
  <si>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</si>
  <si>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</si>
  <si>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</si>
  <si>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</si>
  <si>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</si>
  <si>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</si>
  <si>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</si>
  <si>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</si>
  <si>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</si>
  <si>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</si>
  <si>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</si>
  <si>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</si>
  <si>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</si>
  <si>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</si>
  <si>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</si>
  <si>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</si>
  <si>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</si>
  <si>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</si>
  <si>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</si>
  <si>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</si>
  <si>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</si>
  <si>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</si>
  <si>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</si>
  <si>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</si>
  <si>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</si>
  <si>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</si>
  <si>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</si>
  <si>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</si>
  <si>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</si>
  <si>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</si>
  <si>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</si>
  <si>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</si>
  <si>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</si>
  <si>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</si>
  <si>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</si>
  <si>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</si>
  <si>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</si>
  <si>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</si>
  <si>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</si>
  <si>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</si>
  <si>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</si>
  <si>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</si>
  <si>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</si>
  <si>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</si>
  <si>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</si>
  <si>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</si>
  <si>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</si>
  <si>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</si>
  <si>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</si>
  <si>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</si>
  <si>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</si>
  <si>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</si>
  <si>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</si>
  <si>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</si>
  <si>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</si>
  <si>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</si>
  <si>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</si>
  <si>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</si>
  <si>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</si>
  <si>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</si>
  <si>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</si>
  <si>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</si>
  <si>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</si>
  <si>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</si>
  <si>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</si>
  <si>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</si>
  <si>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</si>
  <si>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</si>
  <si>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</si>
  <si>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</si>
  <si>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</si>
  <si>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</si>
  <si>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</si>
  <si>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</si>
  <si>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</si>
  <si>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</si>
  <si>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</si>
  <si>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</si>
  <si>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</si>
  <si>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</si>
  <si>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</si>
  <si>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</si>
  <si>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</si>
  <si>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</si>
  <si>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</si>
  <si>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</si>
  <si>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</si>
  <si>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</si>
  <si>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</si>
  <si>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</si>
  <si>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</si>
  <si>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</si>
  <si>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</si>
  <si>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</si>
  <si>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</si>
  <si>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</si>
  <si>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</si>
  <si>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</si>
  <si>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</si>
  <si>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</si>
  <si>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</si>
  <si>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</si>
  <si>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</si>
  <si>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</si>
  <si>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</si>
  <si>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</si>
  <si>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</si>
  <si>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</si>
  <si>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</si>
  <si>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</si>
  <si>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</si>
  <si>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</si>
  <si>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</si>
  <si>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</si>
  <si>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</si>
  <si>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</si>
  <si>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</si>
  <si>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</si>
  <si>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</si>
  <si>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</si>
  <si>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</si>
  <si>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</si>
  <si>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</si>
  <si>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</si>
  <si>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</si>
  <si>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</si>
  <si>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</si>
  <si>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</si>
  <si>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</si>
  <si>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</si>
  <si>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</si>
  <si>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</si>
  <si>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</si>
  <si>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</si>
  <si>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</si>
  <si>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</si>
  <si>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</si>
  <si>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</si>
  <si>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</si>
  <si>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</si>
  <si>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</si>
  <si>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</si>
  <si>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</si>
  <si>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</si>
  <si>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</si>
  <si>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</si>
  <si>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</si>
  <si>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</si>
  <si>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</si>
  <si>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</si>
  <si>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</si>
  <si>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</si>
  <si>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</si>
  <si>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</si>
  <si>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</si>
  <si>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</si>
  <si>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</si>
  <si>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</si>
  <si>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</si>
  <si>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</si>
  <si>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</si>
  <si>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</si>
  <si>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</si>
  <si>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</si>
  <si>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</si>
  <si>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</si>
  <si>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</si>
  <si>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</si>
  <si>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</si>
  <si>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</si>
  <si>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</si>
  <si>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</si>
  <si>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</si>
  <si>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</si>
  <si>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</si>
  <si>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</si>
  <si>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</si>
  <si>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</si>
  <si>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</si>
  <si>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</si>
  <si>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</si>
  <si>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</si>
  <si>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</si>
  <si>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</si>
  <si>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</si>
  <si>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</si>
  <si>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</si>
  <si>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</si>
  <si>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</si>
  <si>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</si>
  <si>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</si>
  <si>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</si>
  <si>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</si>
  <si>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</si>
  <si>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</si>
  <si>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</si>
  <si>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</si>
  <si>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</si>
  <si>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</si>
  <si>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</si>
  <si>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</si>
  <si>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</si>
  <si>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</si>
  <si>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</si>
  <si>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</si>
  <si>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</si>
  <si>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</si>
  <si>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</si>
  <si>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</si>
  <si>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</si>
  <si>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</si>
  <si>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</si>
  <si>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</si>
  <si>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</si>
  <si>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</si>
  <si>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</si>
  <si>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</si>
  <si>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</si>
  <si>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</si>
  <si>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</si>
  <si>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</si>
  <si>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</si>
  <si>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</si>
  <si>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</si>
  <si>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</si>
  <si>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</si>
  <si>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</si>
  <si>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</si>
  <si>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</si>
  <si>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</si>
  <si>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</si>
  <si>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</si>
  <si>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</si>
  <si>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</si>
  <si>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</si>
  <si>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</si>
  <si>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</si>
  <si>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</si>
  <si>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</si>
  <si>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</si>
  <si>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</si>
  <si>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</si>
  <si>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</si>
  <si>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</si>
  <si>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</si>
  <si>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</si>
  <si>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</si>
  <si>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</si>
  <si>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</si>
  <si>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</si>
  <si>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</si>
  <si>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</si>
  <si>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</si>
  <si>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</si>
  <si>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</si>
  <si>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</si>
  <si>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</si>
  <si>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</si>
  <si>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</si>
  <si>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</si>
  <si>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</si>
  <si>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</si>
  <si>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</si>
  <si>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</si>
  <si>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</si>
  <si>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</si>
  <si>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</si>
  <si>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</si>
  <si>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</si>
  <si>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</si>
  <si>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</si>
  <si>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</si>
  <si>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</si>
  <si>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</si>
  <si>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</si>
  <si>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</si>
  <si>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</si>
  <si>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</si>
  <si>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</si>
  <si>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</si>
  <si>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</si>
  <si>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</si>
  <si>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</si>
  <si>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</si>
  <si>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</si>
  <si>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</si>
  <si>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</si>
  <si>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</si>
  <si>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</si>
  <si>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</si>
  <si>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</si>
  <si>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</si>
  <si>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</si>
  <si>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</si>
  <si>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</si>
  <si>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</si>
  <si>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</si>
  <si>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</si>
  <si>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</si>
  <si>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</si>
  <si>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</si>
  <si>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</si>
  <si>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</si>
  <si>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</si>
  <si>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</si>
  <si>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</si>
  <si>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</si>
  <si>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</si>
  <si>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</si>
  <si>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</si>
  <si>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</si>
  <si>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</si>
  <si>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</si>
  <si>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</si>
  <si>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</si>
  <si>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</si>
  <si>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</si>
  <si>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</si>
  <si>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</si>
  <si>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</si>
  <si>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</si>
  <si>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</si>
  <si>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</si>
  <si>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</si>
  <si>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</si>
  <si>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</si>
  <si>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</si>
  <si>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</si>
  <si>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</si>
  <si>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</si>
  <si>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</si>
  <si>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</si>
  <si>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</si>
  <si>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</si>
  <si>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</si>
  <si>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</si>
  <si>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</si>
  <si>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</si>
  <si>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</si>
  <si>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</si>
  <si>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</si>
  <si>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</si>
  <si>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</si>
  <si>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</si>
  <si>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</si>
  <si>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</si>
  <si>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</si>
  <si>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</si>
  <si>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</si>
  <si>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</si>
  <si>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</si>
  <si>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</si>
  <si>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</si>
  <si>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</si>
  <si>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</si>
  <si>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</si>
  <si>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</si>
  <si>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</si>
  <si>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</si>
  <si>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</si>
  <si>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</si>
  <si>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</si>
  <si>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</si>
  <si>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</si>
  <si>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</si>
  <si>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</si>
  <si>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</si>
  <si>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</si>
  <si>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</si>
  <si>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</si>
  <si>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</si>
  <si>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</si>
  <si>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</si>
  <si>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</si>
  <si>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</si>
  <si>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</si>
  <si>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</si>
  <si>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</si>
  <si>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</si>
  <si>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</si>
  <si>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</si>
  <si>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</si>
  <si>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</si>
  <si>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</si>
  <si>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</si>
  <si>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</si>
  <si>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</si>
  <si>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</si>
  <si>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</si>
  <si>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</si>
  <si>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</si>
  <si>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</si>
  <si>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</si>
  <si>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</si>
  <si>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</si>
  <si>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</si>
  <si>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</si>
  <si>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</si>
  <si>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</si>
  <si>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</si>
  <si>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</si>
  <si>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</si>
  <si>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</si>
  <si>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</si>
  <si>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</si>
  <si>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</si>
  <si>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</si>
  <si>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</si>
  <si>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</si>
  <si>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</si>
  <si>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</si>
  <si>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</si>
  <si>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</si>
  <si>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</si>
  <si>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</si>
  <si>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</si>
  <si>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</si>
  <si>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</si>
  <si>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</si>
  <si>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</si>
  <si>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</si>
  <si>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</si>
  <si>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</si>
  <si>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</si>
  <si>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</si>
  <si>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</si>
  <si>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</si>
  <si>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</si>
  <si>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</si>
  <si>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</si>
  <si>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</si>
  <si>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</si>
  <si>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</si>
  <si>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</si>
  <si>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</si>
  <si>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</si>
  <si>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</si>
  <si>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</si>
  <si>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</si>
  <si>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</si>
  <si>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</si>
  <si>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</si>
  <si>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</si>
  <si>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</si>
  <si>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</si>
  <si>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</si>
  <si>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</si>
  <si>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</si>
  <si>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</si>
  <si>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</si>
  <si>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</si>
  <si>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</si>
  <si>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</si>
  <si>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</si>
  <si>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</si>
  <si>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</si>
  <si>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</si>
  <si>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</si>
  <si>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</si>
  <si>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</si>
  <si>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</si>
  <si>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</si>
  <si>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</si>
  <si>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</si>
  <si>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</si>
  <si>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</si>
  <si>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</si>
  <si>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</si>
  <si>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</si>
  <si>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</si>
  <si>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</si>
  <si>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</si>
  <si>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</si>
  <si>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</si>
  <si>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</si>
  <si>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</si>
  <si>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</si>
  <si>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</si>
  <si>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</si>
  <si>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</si>
  <si>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</si>
  <si>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</si>
  <si>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</si>
  <si>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</si>
  <si>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</si>
  <si>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</si>
  <si>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</si>
  <si>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</si>
  <si>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</si>
  <si>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</si>
  <si>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</si>
  <si>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</si>
  <si>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</si>
  <si>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</si>
  <si>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</si>
  <si>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</si>
  <si>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</si>
  <si>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</si>
  <si>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</si>
  <si>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</si>
  <si>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</si>
  <si>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</si>
  <si>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</si>
  <si>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</si>
  <si>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</si>
  <si>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</si>
  <si>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</si>
  <si>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</si>
  <si>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</si>
  <si>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</si>
  <si>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</si>
  <si>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</si>
  <si>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</si>
  <si>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</si>
  <si>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</si>
  <si>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</si>
  <si>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</si>
  <si>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</si>
  <si>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</si>
  <si>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</si>
  <si>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</si>
  <si>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</si>
  <si>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</si>
  <si>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</si>
  <si>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</si>
  <si>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</si>
  <si>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</si>
  <si>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</si>
  <si>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</si>
  <si>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</si>
  <si>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</si>
  <si>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</si>
  <si>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</si>
  <si>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</si>
  <si>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</si>
  <si>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</si>
  <si>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</si>
  <si>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</si>
  <si>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</si>
  <si>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</si>
  <si>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</si>
  <si>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</si>
  <si>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</si>
  <si>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</si>
  <si>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</si>
  <si>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</si>
  <si>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</si>
  <si>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</si>
  <si>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</si>
  <si>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</si>
  <si>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</si>
  <si>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</si>
  <si>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</si>
  <si>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</si>
  <si>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</si>
  <si>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</si>
  <si>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</si>
  <si>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</si>
  <si>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</si>
  <si>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</si>
  <si>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</si>
  <si>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</si>
  <si>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</si>
  <si>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</si>
  <si>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</si>
  <si>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</si>
  <si>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</si>
  <si>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</si>
  <si>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</si>
  <si>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</si>
  <si>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</si>
  <si>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</si>
  <si>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</si>
  <si>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</si>
  <si>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</si>
  <si>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</si>
  <si>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</si>
  <si>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</si>
  <si>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</si>
  <si>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</si>
  <si>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</si>
  <si>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</si>
  <si>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</si>
  <si>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</si>
  <si>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</si>
  <si>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</si>
  <si>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</si>
  <si>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</si>
  <si>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</si>
  <si>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</si>
  <si>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</si>
  <si>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</si>
  <si>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</si>
  <si>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</si>
  <si>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</si>
  <si>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</si>
  <si>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</si>
  <si>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</si>
  <si>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</si>
  <si>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</si>
  <si>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</si>
  <si>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</si>
  <si>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</si>
  <si>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</si>
  <si>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</si>
  <si>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</si>
  <si>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</si>
  <si>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</si>
  <si>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</si>
  <si>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</si>
  <si>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</si>
  <si>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</si>
  <si>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</si>
  <si>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</si>
  <si>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</si>
  <si>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</si>
  <si>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</si>
  <si>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</si>
  <si>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</si>
  <si>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</si>
  <si>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</si>
  <si>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</si>
  <si>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</si>
  <si>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</si>
  <si>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</si>
  <si>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</si>
  <si>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</si>
  <si>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</si>
  <si>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</si>
  <si>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</si>
  <si>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</si>
  <si>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</si>
  <si>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</si>
  <si>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</si>
  <si>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</si>
  <si>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</si>
  <si>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</si>
  <si>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</si>
  <si>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</si>
  <si>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</si>
  <si>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</si>
  <si>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</si>
  <si>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</si>
  <si>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</si>
  <si>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</si>
  <si>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</si>
  <si>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</si>
  <si>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</si>
  <si>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</si>
  <si>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</si>
  <si>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</si>
  <si>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</si>
  <si>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</si>
  <si>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</si>
  <si>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</si>
  <si>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</si>
  <si>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</si>
  <si>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</si>
  <si>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</si>
  <si>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</si>
  <si>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</si>
  <si>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</si>
  <si>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</si>
  <si>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</si>
  <si>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</si>
  <si>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</si>
  <si>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</si>
  <si>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</si>
  <si>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</si>
  <si>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</si>
  <si>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</si>
  <si>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</si>
  <si>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</si>
  <si>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</si>
  <si>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</si>
  <si>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</si>
  <si>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</si>
  <si>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</si>
  <si>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</si>
  <si>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</si>
  <si>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</si>
  <si>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</si>
  <si>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</si>
  <si>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</si>
  <si>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</si>
  <si>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</si>
  <si>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</si>
  <si>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</si>
  <si>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</si>
  <si>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</si>
  <si>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</si>
  <si>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</si>
  <si>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</si>
  <si>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</si>
  <si>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</si>
  <si>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</si>
  <si>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</si>
  <si>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</si>
  <si>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</si>
  <si>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</si>
  <si>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</si>
  <si>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</si>
  <si>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</si>
  <si>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</si>
  <si>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</si>
  <si>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</si>
  <si>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</si>
  <si>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</si>
  <si>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</si>
  <si>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</si>
  <si>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</si>
  <si>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</si>
  <si>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</si>
  <si>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</si>
  <si>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</si>
  <si>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</si>
  <si>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</si>
  <si>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</si>
  <si>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</si>
  <si>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</si>
  <si>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</si>
  <si>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</si>
  <si>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</si>
  <si>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</si>
  <si>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</si>
  <si>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</si>
  <si>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</si>
  <si>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</si>
  <si>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</si>
  <si>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</si>
  <si>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</si>
  <si>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</si>
  <si>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</si>
  <si>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</si>
  <si>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</si>
  <si>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</si>
  <si>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</si>
  <si>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</si>
  <si>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</si>
  <si>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</si>
  <si>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</si>
  <si>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</si>
  <si>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</si>
  <si>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</si>
  <si>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</si>
  <si>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</si>
  <si>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</si>
  <si>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</si>
  <si>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</si>
  <si>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</si>
  <si>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</si>
  <si>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</si>
  <si>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</si>
  <si>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</si>
  <si>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</si>
  <si>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</si>
  <si>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</si>
  <si>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</si>
  <si>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</si>
  <si>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</si>
  <si>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</si>
  <si>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</si>
  <si>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</si>
  <si>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</si>
  <si>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</si>
  <si>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</si>
  <si>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</si>
  <si>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</si>
  <si>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</si>
  <si>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</si>
  <si>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</si>
  <si>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</si>
  <si>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</si>
  <si>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</si>
  <si>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</si>
  <si>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</si>
  <si>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</si>
  <si>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</si>
  <si>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</si>
  <si>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</si>
  <si>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</si>
  <si>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</si>
  <si>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</si>
  <si>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</si>
  <si>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</si>
  <si>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</si>
  <si>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</si>
  <si>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</si>
  <si>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</si>
  <si>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</si>
  <si>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</si>
  <si>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</si>
  <si>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</si>
  <si>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</si>
  <si>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</si>
  <si>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</si>
  <si>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</si>
  <si>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</si>
  <si>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</si>
  <si>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</si>
  <si>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</si>
  <si>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</si>
  <si>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</si>
  <si>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</si>
  <si>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</si>
  <si>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</si>
  <si>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</si>
  <si>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</si>
  <si>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</si>
  <si>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</si>
  <si>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</si>
  <si>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</si>
  <si>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</si>
  <si>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</si>
  <si>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</si>
  <si>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</si>
  <si>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</si>
  <si>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</si>
  <si>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</si>
  <si>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</si>
  <si>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</si>
  <si>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</si>
  <si>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</si>
  <si>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</si>
  <si>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</si>
  <si>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</si>
  <si>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</si>
  <si>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</si>
  <si>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</si>
  <si>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</si>
  <si>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</si>
  <si>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</si>
  <si>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</si>
  <si>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</si>
  <si>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</si>
  <si>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</si>
  <si>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</si>
  <si>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</si>
  <si>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</si>
  <si>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</si>
  <si>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</si>
  <si>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</si>
  <si>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</si>
  <si>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</si>
  <si>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</si>
  <si>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</si>
  <si>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</si>
  <si>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</si>
  <si>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</si>
  <si>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</si>
  <si>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</si>
  <si>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</si>
  <si>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</si>
  <si>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</si>
  <si>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</si>
  <si>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</si>
  <si>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</si>
  <si>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</si>
  <si>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</si>
  <si>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</si>
  <si>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</si>
  <si>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</si>
  <si>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</si>
  <si>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</si>
  <si>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</si>
  <si>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</si>
  <si>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</si>
  <si>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</si>
  <si>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</si>
  <si>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</si>
  <si>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</si>
  <si>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</si>
  <si>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</si>
  <si>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</si>
  <si>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</si>
  <si>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</si>
  <si>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</si>
  <si>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</si>
  <si>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</si>
  <si>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</si>
  <si>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</si>
  <si>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</si>
  <si>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</si>
  <si>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</si>
  <si>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</si>
  <si>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</si>
  <si>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</si>
  <si>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</si>
  <si>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</si>
  <si>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</si>
  <si>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</si>
  <si>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</si>
  <si>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</si>
  <si>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</si>
  <si>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</si>
  <si>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</si>
  <si>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</si>
  <si>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</si>
  <si>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</si>
  <si>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</si>
  <si>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</si>
  <si>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</si>
  <si>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</si>
  <si>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</si>
  <si>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</si>
  <si>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</si>
  <si>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</si>
  <si>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</si>
  <si>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</si>
  <si>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</si>
  <si>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</si>
  <si>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</si>
  <si>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</si>
  <si>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</si>
  <si>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</si>
  <si>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</si>
  <si>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</si>
  <si>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</si>
  <si>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</si>
  <si>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</si>
  <si>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</si>
  <si>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</si>
  <si>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</si>
  <si>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</si>
  <si>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</si>
  <si>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</si>
  <si>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</si>
  <si>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</si>
  <si>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</si>
  <si>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</si>
  <si>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</si>
  <si>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</si>
  <si>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</si>
  <si>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</si>
  <si>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</si>
  <si>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</si>
  <si>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</si>
  <si>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</si>
  <si>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</si>
  <si>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</si>
  <si>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</si>
  <si>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</si>
  <si>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</si>
  <si>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</si>
  <si>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</si>
  <si>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</si>
  <si>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</si>
  <si>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</si>
  <si>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</si>
  <si>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</si>
  <si>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</si>
  <si>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</si>
  <si>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</si>
  <si>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</si>
  <si>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</si>
  <si>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</si>
  <si>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</si>
  <si>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</si>
  <si>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</si>
  <si>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</si>
  <si>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</si>
  <si>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</si>
  <si>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</si>
  <si>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</si>
  <si>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</si>
  <si>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</si>
  <si>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</si>
  <si>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</si>
  <si>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</si>
  <si>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</si>
  <si>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</si>
  <si>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</si>
  <si>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</si>
  <si>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</si>
  <si>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</si>
  <si>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</si>
  <si>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</si>
  <si>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</si>
  <si>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</si>
  <si>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</si>
  <si>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</si>
  <si>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</si>
  <si>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</si>
  <si>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</si>
  <si>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</si>
  <si>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</si>
  <si>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</si>
  <si>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</si>
  <si>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</si>
  <si>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</si>
  <si>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</si>
  <si>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</si>
  <si>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</si>
  <si>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</si>
  <si>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</si>
  <si>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</si>
  <si>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</si>
  <si>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</si>
  <si>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</si>
  <si>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</si>
  <si>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</si>
  <si>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</si>
  <si>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</si>
  <si>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</si>
  <si>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</si>
  <si>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</si>
  <si>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</si>
  <si>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</si>
  <si>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</si>
  <si>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</si>
  <si>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</si>
  <si>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</si>
  <si>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</si>
  <si>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</si>
  <si>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</si>
  <si>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</si>
  <si>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</si>
  <si>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</si>
  <si>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</si>
  <si>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</si>
  <si>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</si>
  <si>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</si>
  <si>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</si>
  <si>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</si>
  <si>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</si>
  <si>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</si>
  <si>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</si>
  <si>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</si>
  <si>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</si>
  <si>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</si>
  <si>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</si>
  <si>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</si>
  <si>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</si>
  <si>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</si>
  <si>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</si>
  <si>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</si>
  <si>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</si>
  <si>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</si>
  <si>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</si>
  <si>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</si>
  <si>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</si>
  <si>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</si>
  <si>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</si>
  <si>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</si>
  <si>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</si>
  <si>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</si>
  <si>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</si>
  <si>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</si>
  <si>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</si>
  <si>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</si>
  <si>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</si>
  <si>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</si>
  <si>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</si>
  <si>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</si>
  <si>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</si>
  <si>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</si>
  <si>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</si>
  <si>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</si>
  <si>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</si>
  <si>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</si>
  <si>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</si>
  <si>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</si>
  <si>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</si>
  <si>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</si>
  <si>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</si>
  <si>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</si>
  <si>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</si>
  <si>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</si>
  <si>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</si>
  <si>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</si>
  <si>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</si>
  <si>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</si>
  <si>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</si>
  <si>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</si>
  <si>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</si>
  <si>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</si>
  <si>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</si>
  <si>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</si>
  <si>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</si>
  <si>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</si>
  <si>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</si>
  <si>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</si>
  <si>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</si>
  <si>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</si>
  <si>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</si>
  <si>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</si>
  <si>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</si>
  <si>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</si>
  <si>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</si>
  <si>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</si>
  <si>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</si>
  <si>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</si>
  <si>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</si>
  <si>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</si>
  <si>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</si>
  <si>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</si>
  <si>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</si>
  <si>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</si>
  <si>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</si>
  <si>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</si>
  <si>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</si>
  <si>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</si>
  <si>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</si>
  <si>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</si>
  <si>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</si>
  <si>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</si>
  <si>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</si>
  <si>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</si>
  <si>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</si>
  <si>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</si>
  <si>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</si>
  <si>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</si>
  <si>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</si>
  <si>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</si>
  <si>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</si>
  <si>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</si>
  <si>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</si>
  <si>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</si>
  <si>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</si>
  <si>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</si>
  <si>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</si>
  <si>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</si>
  <si>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</si>
  <si>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</si>
  <si>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</si>
  <si>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</si>
  <si>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</si>
  <si>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</si>
  <si>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</si>
  <si>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</si>
  <si>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</si>
  <si>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</si>
  <si>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</si>
  <si>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</si>
  <si>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</si>
  <si>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</si>
  <si>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</si>
  <si>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</si>
  <si>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</si>
  <si>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</si>
  <si>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</si>
  <si>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</si>
  <si>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</si>
  <si>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</si>
  <si>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</si>
  <si>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</si>
  <si>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</si>
  <si>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</si>
  <si>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</si>
  <si>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</si>
  <si>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</si>
  <si>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</si>
  <si>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</si>
  <si>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</si>
  <si>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</si>
  <si>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</si>
  <si>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</si>
  <si>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</si>
  <si>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</si>
  <si>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</si>
  <si>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</si>
  <si>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</si>
  <si>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</si>
  <si>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</si>
  <si>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</si>
  <si>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</si>
  <si>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</si>
  <si>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</si>
  <si>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</si>
  <si>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</si>
  <si>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</si>
  <si>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</si>
  <si>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</si>
  <si>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</si>
  <si>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</si>
  <si>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</si>
  <si>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</si>
  <si>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</si>
  <si>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</si>
  <si>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</si>
  <si>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</si>
  <si>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</si>
  <si>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</si>
  <si>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</si>
  <si>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</si>
  <si>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</si>
  <si>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</si>
  <si>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</si>
  <si>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</si>
  <si>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</si>
  <si>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</si>
  <si>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</si>
  <si>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</si>
  <si>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</si>
  <si>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</si>
  <si>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</si>
  <si>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</si>
  <si>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</si>
  <si>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</si>
  <si>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</si>
  <si>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</si>
  <si>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</si>
  <si>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</si>
  <si>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</si>
  <si>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</si>
  <si>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</si>
  <si>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</si>
  <si>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</si>
  <si>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</si>
  <si>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</si>
  <si>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</si>
  <si>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</si>
  <si>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</si>
  <si>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</si>
  <si>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</si>
  <si>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</si>
  <si>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</si>
  <si>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</si>
  <si>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</si>
  <si>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</si>
  <si>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</si>
  <si>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</si>
  <si>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</si>
  <si>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</si>
  <si>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</si>
  <si>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</si>
  <si>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</si>
  <si>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</si>
  <si>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</si>
  <si>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</si>
  <si>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</si>
  <si>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</si>
  <si>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</si>
  <si>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</si>
  <si>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</si>
  <si>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</si>
  <si>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</si>
  <si>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</si>
  <si>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</si>
  <si>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</si>
  <si>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</si>
  <si>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</si>
  <si>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</si>
  <si>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</si>
  <si>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</si>
  <si>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</si>
  <si>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</si>
  <si>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</si>
  <si>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</si>
  <si>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</si>
  <si>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</si>
  <si>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</si>
  <si>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</si>
  <si>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</si>
  <si>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</si>
  <si>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</si>
  <si>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</si>
  <si>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</si>
  <si>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</si>
  <si>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</si>
  <si>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</si>
  <si>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</si>
  <si>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</si>
  <si>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</si>
  <si>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</si>
  <si>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</si>
  <si>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</si>
  <si>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</si>
  <si>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</si>
  <si>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</si>
  <si>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</si>
  <si>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</si>
  <si>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</si>
  <si>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</si>
  <si>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</si>
  <si>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</si>
  <si>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</si>
  <si>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</si>
  <si>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</si>
  <si>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</si>
  <si>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</si>
  <si>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</si>
  <si>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</si>
  <si>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</si>
  <si>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</si>
  <si>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</si>
  <si>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</si>
  <si>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</si>
  <si>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</si>
  <si>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</si>
  <si>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</si>
  <si>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</si>
  <si>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</si>
  <si>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</si>
  <si>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</si>
  <si>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</si>
  <si>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</si>
  <si>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</si>
  <si>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</si>
  <si>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</si>
  <si>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</si>
  <si>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</si>
  <si>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</si>
  <si>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</si>
  <si>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</si>
  <si>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</si>
  <si>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</si>
  <si>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</si>
  <si>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</si>
  <si>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</si>
  <si>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</si>
  <si>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</si>
  <si>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</si>
  <si>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</si>
  <si>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</si>
  <si>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</si>
  <si>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</si>
  <si>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</si>
  <si>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</si>
  <si>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</si>
  <si>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</si>
  <si>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</si>
  <si>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</si>
  <si>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</si>
  <si>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</si>
  <si>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</si>
  <si>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</si>
  <si>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</si>
  <si>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</si>
  <si>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</si>
  <si>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</si>
  <si>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</si>
  <si>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</si>
  <si>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</si>
  <si>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</si>
  <si>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</si>
  <si>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</si>
  <si>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</si>
  <si>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</si>
  <si>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</si>
  <si>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</si>
  <si>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</si>
  <si>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</si>
  <si>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</si>
  <si>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</si>
  <si>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</si>
  <si>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</si>
  <si>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</si>
  <si>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</si>
  <si>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</si>
  <si>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</si>
  <si>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</si>
  <si>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</si>
  <si>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</si>
  <si>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</si>
  <si>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</si>
  <si>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</si>
  <si>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</si>
  <si>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</si>
  <si>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</si>
  <si>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</si>
  <si>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</si>
  <si>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</si>
  <si>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</si>
  <si>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</si>
  <si>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</si>
  <si>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</si>
  <si>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</si>
  <si>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</si>
  <si>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</si>
  <si>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</si>
  <si>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</si>
  <si>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</si>
  <si>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</si>
  <si>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</si>
  <si>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</si>
  <si>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</si>
  <si>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</si>
  <si>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</si>
  <si>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</si>
  <si>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</si>
  <si>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</si>
  <si>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</si>
  <si>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</si>
  <si>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</si>
  <si>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</si>
  <si>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</si>
  <si>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</si>
  <si>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</si>
  <si>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</si>
  <si>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</si>
  <si>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</si>
  <si>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</si>
  <si>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</si>
  <si>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</si>
  <si>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</si>
  <si>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</si>
  <si>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</si>
  <si>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</si>
  <si>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</si>
  <si>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</si>
  <si>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</si>
  <si>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</si>
  <si>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</si>
  <si>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</si>
  <si>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</si>
  <si>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</si>
  <si>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</si>
  <si>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</si>
  <si>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</si>
  <si>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</si>
  <si>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</si>
  <si>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</si>
  <si>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</si>
  <si>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</si>
  <si>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</si>
  <si>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</si>
  <si>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</si>
  <si>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</si>
  <si>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</si>
  <si>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</si>
  <si>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</si>
  <si>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</si>
  <si>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</si>
  <si>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</si>
  <si>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</si>
  <si>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</si>
  <si>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</si>
  <si>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</si>
  <si>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</si>
  <si>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</si>
  <si>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</si>
  <si>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</si>
  <si>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</si>
  <si>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</si>
  <si>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</si>
  <si>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</si>
  <si>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</si>
  <si>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</si>
  <si>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</si>
  <si>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</si>
  <si>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</si>
  <si>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</si>
  <si>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</si>
  <si>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</si>
  <si>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</si>
  <si>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</si>
  <si>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</si>
  <si>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</si>
  <si>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</si>
  <si>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</si>
  <si>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</si>
  <si>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</si>
  <si>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</si>
  <si>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</si>
  <si>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</si>
  <si>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</si>
  <si>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</si>
  <si>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</si>
  <si>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</si>
  <si>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</si>
  <si>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</si>
  <si>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</si>
  <si>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</si>
  <si>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</si>
  <si>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</si>
  <si>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</si>
  <si>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</si>
  <si>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</si>
  <si>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</si>
  <si>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</si>
  <si>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</si>
  <si>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</si>
  <si>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</si>
  <si>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</si>
  <si>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</si>
  <si>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</si>
  <si>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</si>
  <si>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</si>
  <si>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</si>
  <si>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</si>
  <si>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</si>
  <si>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</si>
  <si>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</si>
  <si>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</si>
  <si>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</si>
  <si>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</si>
  <si>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</si>
  <si>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</si>
  <si>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</si>
  <si>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</si>
  <si>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</si>
  <si>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</si>
  <si>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</si>
  <si>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</si>
  <si>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</si>
  <si>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</si>
  <si>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</si>
  <si>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</si>
  <si>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</si>
  <si>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</si>
  <si>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</si>
  <si>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</si>
  <si>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</si>
  <si>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</si>
  <si>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</si>
  <si>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</si>
  <si>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</si>
  <si>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</si>
  <si>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</si>
  <si>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</si>
  <si>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</si>
  <si>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</si>
  <si>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</si>
  <si>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</si>
  <si>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</si>
  <si>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</si>
  <si>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</si>
  <si>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</si>
  <si>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</si>
  <si>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</si>
  <si>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</si>
  <si>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</si>
  <si>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</si>
  <si>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</si>
  <si>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</si>
  <si>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</si>
  <si>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</si>
  <si>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</si>
  <si>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</si>
  <si>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</si>
  <si>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</si>
  <si>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</si>
  <si>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</si>
  <si>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</si>
  <si>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</si>
  <si>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</si>
  <si>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</si>
  <si>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</si>
  <si>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</si>
  <si>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</si>
  <si>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</si>
  <si>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</si>
  <si>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</si>
  <si>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</si>
  <si>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</si>
  <si>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</si>
  <si>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</si>
  <si>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</si>
  <si>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</si>
  <si>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</si>
  <si>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</si>
  <si>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</si>
  <si>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</si>
  <si>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</si>
  <si>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</si>
  <si>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</si>
  <si>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</si>
  <si>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</si>
  <si>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</si>
  <si>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</si>
  <si>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</si>
  <si>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</si>
  <si>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</si>
  <si>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</si>
  <si>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</si>
  <si>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</si>
  <si>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</si>
  <si>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</si>
  <si>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</si>
  <si>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</si>
  <si>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</si>
  <si>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</si>
  <si>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</si>
  <si>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</si>
  <si>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</si>
  <si>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</si>
  <si>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</si>
  <si>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</si>
  <si>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</si>
  <si>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</si>
  <si>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</si>
  <si>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</si>
  <si>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</si>
  <si>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</si>
  <si>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</si>
  <si>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</si>
  <si>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</si>
  <si>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</si>
  <si>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</si>
  <si>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</si>
  <si>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</si>
  <si>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</si>
  <si>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</si>
  <si>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</si>
  <si>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</si>
  <si>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</si>
  <si>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</si>
  <si>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</si>
  <si>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</si>
  <si>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</si>
  <si>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</si>
  <si>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</si>
  <si>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</si>
  <si>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</si>
  <si>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</si>
  <si>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</si>
  <si>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</si>
  <si>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</si>
  <si>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</si>
  <si>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</si>
  <si>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</si>
  <si>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</si>
  <si>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</si>
  <si>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</si>
  <si>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</si>
  <si>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</si>
  <si>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</si>
  <si>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</si>
  <si>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</si>
  <si>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</si>
  <si>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</si>
  <si>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</si>
  <si>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</si>
  <si>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</si>
  <si>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</si>
  <si>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</si>
  <si>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</si>
  <si>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</si>
  <si>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</si>
  <si>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</si>
  <si>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</si>
  <si>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</si>
  <si>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</si>
  <si>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</si>
  <si>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</si>
  <si>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</si>
  <si>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</si>
  <si>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</si>
  <si>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</si>
  <si>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</si>
  <si>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</si>
  <si>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</si>
  <si>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</si>
  <si>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</si>
  <si>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</si>
  <si>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</si>
  <si>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</si>
  <si>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</si>
  <si>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</si>
  <si>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</si>
  <si>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</si>
  <si>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</si>
  <si>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</si>
  <si>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</si>
  <si>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</si>
  <si>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</si>
  <si>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</si>
  <si>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</si>
  <si>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</si>
  <si>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</si>
  <si>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</si>
  <si>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</si>
  <si>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</si>
  <si>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</si>
  <si>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</si>
  <si>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</si>
  <si>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</si>
  <si>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</si>
  <si>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</si>
  <si>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</si>
  <si>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</si>
  <si>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</si>
  <si>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</si>
  <si>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</si>
  <si>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</si>
  <si>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</si>
  <si>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</si>
  <si>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</si>
  <si>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</si>
  <si>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</si>
  <si>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</si>
  <si>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</si>
  <si>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</si>
  <si>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</si>
  <si>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</si>
  <si>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</si>
  <si>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</si>
  <si>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</si>
  <si>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</si>
  <si>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</si>
  <si>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</si>
  <si>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</si>
  <si>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</si>
  <si>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</si>
  <si>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</si>
  <si>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</si>
  <si>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</si>
  <si>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</si>
  <si>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</si>
  <si>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</si>
  <si>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</si>
  <si>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</si>
  <si>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</si>
  <si>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</si>
  <si>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</si>
  <si>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</si>
  <si>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</si>
  <si>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</si>
  <si>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</si>
  <si>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</si>
  <si>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</si>
  <si>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</si>
  <si>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</si>
  <si>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</si>
  <si>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</si>
  <si>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</si>
  <si>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</si>
  <si>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</si>
  <si>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</si>
  <si>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</si>
  <si>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</si>
  <si>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</si>
  <si>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</si>
  <si>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</si>
  <si>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</si>
  <si>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</si>
  <si>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</si>
  <si>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</si>
  <si>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</si>
  <si>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</si>
  <si>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</si>
  <si>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</si>
  <si>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</si>
  <si>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</si>
  <si>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</si>
  <si>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</si>
  <si>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</si>
  <si>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</si>
  <si>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</si>
  <si>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</si>
  <si>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</si>
  <si>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</si>
  <si>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</si>
  <si>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</si>
  <si>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</si>
  <si>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</si>
  <si>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</si>
  <si>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</si>
  <si>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</si>
  <si>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</si>
  <si>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</si>
  <si>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</si>
  <si>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</si>
  <si>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</si>
  <si>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</si>
  <si>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</si>
  <si>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</si>
  <si>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</si>
  <si>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</si>
  <si>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</si>
  <si>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</si>
  <si>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</si>
  <si>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</si>
  <si>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</si>
  <si>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</si>
  <si>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</si>
  <si>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</si>
  <si>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</si>
  <si>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</si>
  <si>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</si>
  <si>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</si>
  <si>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</si>
  <si>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</si>
  <si>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</si>
  <si>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</si>
  <si>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</si>
  <si>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</si>
  <si>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</si>
  <si>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</si>
  <si>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</si>
  <si>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</si>
  <si>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</si>
  <si>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</si>
  <si>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</si>
  <si>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</si>
  <si>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</si>
  <si>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</si>
  <si>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</si>
  <si>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</si>
  <si>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</si>
  <si>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</si>
  <si>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</si>
  <si>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</si>
  <si>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</si>
  <si>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</si>
  <si>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</si>
  <si>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</si>
  <si>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</si>
  <si>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</si>
  <si>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</si>
  <si>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</si>
  <si>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</si>
  <si>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</si>
  <si>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</si>
  <si>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</si>
  <si>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</si>
  <si>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</si>
  <si>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</si>
  <si>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</si>
  <si>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</si>
  <si>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</si>
  <si>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</si>
  <si>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</si>
  <si>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</si>
  <si>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</si>
  <si>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</si>
  <si>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</si>
  <si>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</si>
  <si>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</si>
  <si>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</si>
  <si>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</si>
  <si>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</si>
  <si>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</si>
  <si>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</si>
  <si>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</si>
  <si>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</si>
  <si>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</si>
  <si>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</si>
  <si>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</si>
  <si>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</si>
  <si>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</si>
  <si>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</si>
  <si>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</si>
  <si>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</si>
  <si>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</si>
  <si>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</si>
  <si>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</si>
  <si>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</si>
  <si>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</si>
  <si>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</si>
  <si>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</si>
  <si>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</si>
  <si>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</si>
  <si>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</si>
  <si>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</si>
  <si>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</si>
  <si>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</si>
  <si>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</si>
  <si>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</si>
  <si>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</si>
  <si>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</si>
  <si>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</si>
  <si>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</si>
  <si>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</si>
  <si>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</si>
  <si>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</si>
  <si>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</si>
  <si>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</si>
  <si>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</si>
  <si>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</si>
  <si>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</si>
  <si>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</si>
  <si>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</si>
  <si>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</si>
  <si>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</si>
  <si>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</si>
  <si>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</si>
  <si>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</si>
  <si>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</si>
  <si>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</si>
  <si>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</si>
  <si>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</si>
  <si>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</si>
  <si>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</si>
  <si>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</si>
  <si>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</si>
  <si>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</si>
  <si>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</si>
  <si>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</si>
  <si>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</si>
  <si>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</si>
  <si>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</si>
  <si>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</si>
  <si>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</si>
  <si>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</si>
  <si>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</si>
  <si>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</si>
  <si>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</si>
  <si>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</si>
  <si>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</si>
  <si>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</si>
  <si>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</si>
  <si>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</si>
  <si>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</si>
  <si>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</si>
  <si>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</si>
  <si>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</si>
  <si>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</si>
  <si>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</si>
  <si>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</si>
  <si>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</si>
  <si>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</si>
  <si>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</si>
  <si>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</si>
  <si>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</si>
  <si>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</si>
  <si>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</si>
  <si>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</si>
  <si>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</si>
  <si>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</si>
  <si>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</si>
  <si>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</si>
  <si>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</si>
  <si>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</si>
  <si>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</si>
  <si>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</si>
  <si>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</si>
  <si>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</si>
  <si>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</si>
  <si>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</si>
  <si>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</si>
  <si>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</si>
  <si>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</si>
  <si>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</si>
  <si>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</si>
  <si>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</si>
  <si>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</si>
  <si>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</si>
  <si>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</si>
  <si>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</si>
  <si>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</si>
  <si>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</si>
  <si>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</si>
  <si>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</si>
  <si>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</si>
  <si>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</si>
  <si>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</si>
  <si>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</si>
  <si>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</si>
  <si>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</si>
  <si>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</si>
  <si>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</si>
  <si>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</si>
  <si>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</si>
  <si>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</si>
  <si>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</si>
  <si>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</si>
  <si>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</si>
  <si>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</si>
  <si>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</si>
  <si>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</si>
  <si>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</si>
  <si>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</si>
  <si>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</si>
  <si>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</si>
  <si>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</si>
  <si>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</si>
  <si>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</si>
  <si>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</si>
  <si>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</si>
  <si>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</si>
  <si>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</si>
  <si>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</si>
  <si>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</si>
  <si>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</si>
  <si>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</si>
  <si>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</si>
  <si>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</si>
  <si>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</si>
  <si>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</si>
  <si>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</si>
  <si>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</si>
  <si>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</si>
  <si>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</si>
  <si>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</si>
  <si>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</si>
  <si>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</si>
  <si>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</si>
  <si>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</si>
  <si>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</si>
  <si>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</si>
  <si>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</si>
  <si>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</si>
  <si>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</si>
  <si>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</si>
  <si>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</si>
  <si>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</si>
  <si>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</si>
  <si>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</si>
  <si>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</si>
  <si>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</si>
  <si>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</si>
  <si>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</si>
  <si>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</si>
  <si>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</si>
  <si>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</si>
  <si>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</si>
  <si>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</si>
  <si>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</si>
  <si>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</si>
  <si>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</si>
  <si>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</si>
  <si>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</si>
  <si>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</si>
  <si>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</si>
  <si>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</si>
  <si>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</si>
  <si>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</si>
  <si>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</si>
  <si>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</si>
  <si>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</si>
  <si>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</si>
  <si>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</si>
  <si>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</si>
  <si>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</si>
  <si>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</si>
  <si>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</si>
  <si>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</si>
  <si>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</si>
  <si>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</si>
  <si>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</si>
  <si>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</si>
  <si>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</si>
  <si>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</si>
  <si>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</si>
  <si>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</si>
  <si>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</si>
  <si>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</si>
  <si>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</si>
  <si>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</si>
  <si>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</si>
  <si>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</si>
  <si>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</si>
  <si>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</si>
  <si>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</si>
  <si>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</si>
  <si>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</si>
  <si>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</si>
  <si>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</si>
  <si>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</si>
  <si>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</si>
  <si>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</si>
  <si>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</si>
  <si>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</si>
  <si>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</si>
  <si>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</si>
  <si>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</si>
  <si>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</si>
  <si>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</si>
  <si>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</si>
  <si>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</si>
  <si>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</si>
  <si>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</si>
  <si>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</si>
  <si>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</si>
  <si>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</si>
  <si>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</si>
  <si>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</si>
  <si>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</si>
  <si>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</si>
  <si>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</si>
  <si>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</si>
  <si>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</si>
  <si>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</si>
  <si>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</si>
  <si>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</si>
  <si>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</si>
  <si>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</si>
  <si>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</si>
  <si>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</si>
  <si>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</si>
  <si>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</si>
  <si>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</si>
  <si>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</si>
  <si>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</si>
  <si>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</si>
  <si>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</si>
  <si>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</si>
  <si>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</si>
  <si>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</si>
  <si>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</si>
  <si>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</si>
  <si>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</si>
  <si>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</si>
  <si>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</si>
  <si>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</si>
  <si>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</si>
  <si>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</si>
  <si>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</si>
  <si>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</si>
  <si>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</si>
  <si>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</si>
  <si>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</si>
  <si>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</si>
  <si>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</si>
  <si>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</si>
  <si>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</si>
  <si>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</si>
  <si>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</si>
  <si>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</si>
  <si>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</si>
  <si>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</si>
  <si>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</si>
  <si>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</si>
  <si>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</si>
  <si>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</si>
  <si>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</si>
  <si>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</si>
  <si>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</si>
  <si>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</si>
  <si>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</si>
  <si>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</si>
  <si>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</si>
  <si>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</si>
  <si>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</si>
  <si>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</si>
  <si>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</si>
  <si>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</si>
  <si>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</si>
  <si>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</si>
  <si>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</si>
  <si>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</si>
  <si>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</si>
  <si>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</si>
  <si>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</si>
  <si>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</si>
  <si>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</si>
  <si>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</si>
  <si>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</si>
  <si>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</si>
  <si>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</si>
  <si>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</si>
  <si>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</si>
  <si>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</si>
  <si>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</si>
  <si>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</si>
  <si>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</si>
  <si>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</si>
  <si>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</si>
  <si>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</si>
  <si>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</si>
  <si>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</si>
  <si>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</si>
  <si>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</si>
  <si>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</si>
  <si>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</si>
  <si>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</si>
  <si>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</si>
  <si>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</si>
  <si>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</si>
  <si>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</si>
  <si>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</si>
  <si>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</si>
  <si>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</si>
  <si>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</si>
  <si>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</si>
  <si>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</si>
  <si>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</si>
  <si>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</si>
  <si>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</si>
  <si>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</si>
  <si>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</si>
  <si>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</si>
  <si>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</si>
  <si>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</si>
  <si>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</si>
  <si>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</si>
  <si>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</si>
  <si>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</si>
  <si>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</si>
  <si>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</si>
  <si>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</si>
  <si>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</si>
  <si>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</si>
  <si>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</si>
  <si>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</si>
  <si>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</si>
  <si>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</si>
  <si>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</si>
  <si>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</si>
  <si>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</si>
  <si>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</si>
  <si>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</si>
  <si>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</si>
  <si>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</si>
  <si>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</si>
  <si>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</si>
  <si>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</si>
  <si>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</si>
  <si>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</si>
  <si>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</si>
  <si>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</si>
  <si>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</si>
  <si>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</si>
  <si>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</si>
  <si>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</si>
  <si>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</si>
  <si>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</si>
  <si>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</si>
  <si>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</si>
  <si>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</si>
  <si>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</si>
  <si>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</si>
  <si>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</si>
  <si>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</si>
  <si>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</si>
  <si>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</si>
  <si>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</si>
  <si>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</si>
  <si>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</si>
  <si>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</si>
  <si>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</si>
  <si>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</si>
  <si>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</si>
  <si>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</si>
  <si>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</si>
  <si>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</si>
  <si>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</si>
  <si>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</si>
  <si>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</si>
  <si>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</si>
  <si>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</si>
  <si>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</si>
  <si>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</si>
  <si>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</si>
  <si>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</si>
  <si>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</si>
  <si>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</si>
  <si>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</si>
  <si>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</si>
  <si>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</si>
  <si>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</si>
  <si>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</si>
  <si>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</si>
  <si>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</si>
  <si>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</si>
  <si>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</si>
  <si>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</si>
  <si>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</si>
  <si>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</si>
  <si>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</si>
  <si>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</si>
  <si>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</si>
  <si>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</si>
  <si>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</si>
  <si>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</si>
  <si>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</si>
  <si>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</si>
  <si>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</si>
  <si>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</si>
  <si>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</si>
  <si>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</si>
  <si>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</si>
  <si>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</si>
  <si>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</si>
  <si>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</si>
  <si>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</si>
  <si>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</si>
  <si>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</si>
  <si>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</si>
  <si>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</si>
  <si>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</si>
  <si>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</si>
  <si>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</si>
  <si>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</si>
  <si>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</si>
  <si>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</si>
  <si>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</si>
  <si>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</si>
  <si>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</si>
  <si>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</si>
  <si>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</si>
  <si>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</si>
  <si>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</si>
  <si>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</si>
  <si>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</si>
  <si>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</si>
  <si>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</si>
  <si>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</si>
  <si>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</si>
  <si>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</si>
  <si>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</si>
  <si>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</si>
  <si>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</si>
  <si>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</si>
  <si>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</si>
  <si>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</si>
  <si>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</si>
  <si>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</si>
  <si>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</si>
  <si>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</si>
  <si>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</si>
  <si>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</si>
  <si>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</si>
  <si>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</si>
  <si>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</si>
  <si>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</si>
  <si>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</si>
  <si>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</si>
  <si>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</si>
  <si>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</si>
  <si>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</si>
  <si>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</si>
  <si>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</si>
  <si>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</si>
  <si>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</si>
  <si>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</si>
  <si>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</si>
  <si>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</si>
  <si>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</si>
  <si>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</si>
  <si>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</si>
  <si>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</si>
  <si>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</si>
  <si>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</si>
  <si>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</si>
  <si>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</si>
  <si>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</si>
  <si>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</si>
  <si>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</si>
  <si>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</si>
  <si>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</si>
  <si>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</si>
  <si>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</si>
  <si>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</si>
  <si>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</si>
  <si>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</si>
  <si>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</si>
  <si>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</si>
  <si>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</si>
  <si>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</si>
  <si>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</si>
  <si>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</si>
  <si>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</si>
  <si>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</si>
  <si>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</si>
  <si>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</si>
  <si>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</si>
  <si>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</si>
  <si>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</si>
  <si>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</si>
  <si>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</si>
  <si>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</si>
  <si>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</si>
  <si>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</si>
  <si>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</si>
  <si>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</si>
  <si>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</si>
  <si>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</si>
  <si>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</si>
  <si>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</si>
  <si>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</si>
  <si>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</si>
  <si>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</si>
  <si>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</si>
  <si>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</si>
  <si>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</si>
  <si>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</si>
  <si>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</si>
  <si>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</si>
  <si>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</si>
  <si>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</si>
  <si>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</si>
  <si>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</si>
  <si>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</si>
  <si>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</si>
  <si>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</si>
  <si>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</si>
  <si>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</si>
  <si>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</si>
  <si>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</si>
  <si>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</si>
  <si>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</si>
  <si>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</si>
  <si>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</si>
  <si>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</si>
  <si>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</si>
  <si>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</si>
  <si>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</si>
  <si>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</si>
  <si>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</si>
  <si>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</si>
  <si>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</si>
  <si>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</si>
  <si>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</si>
  <si>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</si>
  <si>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</si>
  <si>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</si>
  <si>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</si>
  <si>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</si>
  <si>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</si>
  <si>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</si>
  <si>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</si>
  <si>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</si>
  <si>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</si>
  <si>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</si>
  <si>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</si>
  <si>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</si>
  <si>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</si>
  <si>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</si>
  <si>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</si>
  <si>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</si>
  <si>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</si>
  <si>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</si>
  <si>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</si>
  <si>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</si>
  <si>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</si>
  <si>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</si>
  <si>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</si>
  <si>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</si>
  <si>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</si>
  <si>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</si>
  <si>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</si>
  <si>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</si>
  <si>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</si>
  <si>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</si>
  <si>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</si>
  <si>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</si>
  <si>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</si>
  <si>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</si>
  <si>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</si>
  <si>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</si>
  <si>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</si>
  <si>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</si>
  <si>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</si>
  <si>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</si>
  <si>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</si>
  <si>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</si>
  <si>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</si>
  <si>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</si>
  <si>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</si>
  <si>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</si>
  <si>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</si>
  <si>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</si>
  <si>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</si>
  <si>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</si>
  <si>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</si>
  <si>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</si>
  <si>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</si>
  <si>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</si>
  <si>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</si>
  <si>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</si>
  <si>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</si>
  <si>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</si>
  <si>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</si>
  <si>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</si>
  <si>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</si>
  <si>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</si>
  <si>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</si>
  <si>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</si>
  <si>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</si>
  <si>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</si>
  <si>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</si>
  <si>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</si>
  <si>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</si>
  <si>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</si>
  <si>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</si>
  <si>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</si>
  <si>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</si>
  <si>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</si>
  <si>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</si>
  <si>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</si>
  <si>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</si>
  <si>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</si>
  <si>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</si>
  <si>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</si>
  <si>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</si>
  <si>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</si>
  <si>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</si>
  <si>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</si>
  <si>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</si>
  <si>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</si>
  <si>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</si>
  <si>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</si>
  <si>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</si>
  <si>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</si>
  <si>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</si>
  <si>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</si>
  <si>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</si>
  <si>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</si>
  <si>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</si>
  <si>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</si>
  <si>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</si>
  <si>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</si>
  <si>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</si>
  <si>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</si>
  <si>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</si>
  <si>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</si>
  <si>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</si>
  <si>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</si>
  <si>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</si>
  <si>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</si>
  <si>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</si>
  <si>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</si>
  <si>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</si>
  <si>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</si>
  <si>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</si>
  <si>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</si>
  <si>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</si>
  <si>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</si>
  <si>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</si>
  <si>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</si>
  <si>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</si>
  <si>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</si>
  <si>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</si>
  <si>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</si>
  <si>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</si>
  <si>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</si>
  <si>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</si>
  <si>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</si>
  <si>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</si>
  <si>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</si>
  <si>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</si>
  <si>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</si>
  <si>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</si>
  <si>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</si>
  <si>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</si>
  <si>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</si>
  <si>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</si>
  <si>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</si>
  <si>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</si>
  <si>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</si>
  <si>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</si>
  <si>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</si>
  <si>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</si>
  <si>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</si>
  <si>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</si>
  <si>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</si>
  <si>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</si>
  <si>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</si>
  <si>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</si>
  <si>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</si>
  <si>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</si>
  <si>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</si>
  <si>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</si>
  <si>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</si>
  <si>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</si>
  <si>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</si>
  <si>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</si>
  <si>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</si>
  <si>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</si>
  <si>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</si>
  <si>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</si>
  <si>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</si>
  <si>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</si>
  <si>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</si>
  <si>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</si>
  <si>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</si>
  <si>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</si>
  <si>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</si>
  <si>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</si>
  <si>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</si>
  <si>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</si>
  <si>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</si>
  <si>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</si>
  <si>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</si>
  <si>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</si>
  <si>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</si>
  <si>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</si>
  <si>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</si>
  <si>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</si>
  <si>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</si>
  <si>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</si>
  <si>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</si>
  <si>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</si>
  <si>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</si>
  <si>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</si>
  <si>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</si>
  <si>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</si>
  <si>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</si>
  <si>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</si>
  <si>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</si>
  <si>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</si>
  <si>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</si>
  <si>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</si>
  <si>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</si>
  <si>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</si>
  <si>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</si>
  <si>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</si>
  <si>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</si>
  <si>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</si>
  <si>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</si>
  <si>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</si>
  <si>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</si>
  <si>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</si>
  <si>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</si>
  <si>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</si>
  <si>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</si>
  <si>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</si>
  <si>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</si>
  <si>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</si>
  <si>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</si>
  <si>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</si>
  <si>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</si>
  <si>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</si>
  <si>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</si>
  <si>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</si>
  <si>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</si>
  <si>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</si>
  <si>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</si>
  <si>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</si>
  <si>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</si>
  <si>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</si>
  <si>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</si>
  <si>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</si>
  <si>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</si>
  <si>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</si>
  <si>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</si>
  <si>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</si>
  <si>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</si>
  <si>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</si>
  <si>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</si>
  <si>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</si>
  <si>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</si>
  <si>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</si>
  <si>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</si>
  <si>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</si>
  <si>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</si>
  <si>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</si>
  <si>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</si>
  <si>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</si>
  <si>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</si>
  <si>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</si>
  <si>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</si>
  <si>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</si>
  <si>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</si>
  <si>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</si>
  <si>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</si>
  <si>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</si>
  <si>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</si>
  <si>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</si>
  <si>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</si>
  <si>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</si>
  <si>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</si>
  <si>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</si>
  <si>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</si>
  <si>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</si>
  <si>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</si>
  <si>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</si>
  <si>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</si>
  <si>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</si>
  <si>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</si>
  <si>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</si>
  <si>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</si>
  <si>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</si>
  <si>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</si>
  <si>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</si>
  <si>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</si>
  <si>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</si>
  <si>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</si>
  <si>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</si>
  <si>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</si>
  <si>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</si>
  <si>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</si>
  <si>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</si>
  <si>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</si>
  <si>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</si>
  <si>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</si>
  <si>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</si>
  <si>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</si>
  <si>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</si>
  <si>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</si>
  <si>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</si>
  <si>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</si>
  <si>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</si>
  <si>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</si>
  <si>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</si>
  <si>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</si>
  <si>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</si>
  <si>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</si>
  <si>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</si>
  <si>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</si>
  <si>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</si>
  <si>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</si>
  <si>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</si>
  <si>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</si>
  <si>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</si>
  <si>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</si>
  <si>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</si>
  <si>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</si>
  <si>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</si>
  <si>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</si>
  <si>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</si>
  <si>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</si>
  <si>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</si>
  <si>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</si>
  <si>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</si>
  <si>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</si>
  <si>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</si>
  <si>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</si>
  <si>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</si>
  <si>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</si>
  <si>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</si>
  <si>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</si>
  <si>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</si>
  <si>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</si>
  <si>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</si>
  <si>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</si>
  <si>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</si>
  <si>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</si>
  <si>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</si>
  <si>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</si>
  <si>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</si>
  <si>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</si>
  <si>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</si>
  <si>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</si>
  <si>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</si>
  <si>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</si>
  <si>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</si>
  <si>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</si>
  <si>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</si>
  <si>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</si>
  <si>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</si>
  <si>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</si>
  <si>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</si>
  <si>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</si>
  <si>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</si>
  <si>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</si>
  <si>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</si>
  <si>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</si>
  <si>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</si>
  <si>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</si>
  <si>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</si>
  <si>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</si>
  <si>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</si>
  <si>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</si>
  <si>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</si>
  <si>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</si>
  <si>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</si>
  <si>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</si>
  <si>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</si>
  <si>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</si>
  <si>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</si>
  <si>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</si>
  <si>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</si>
  <si>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</si>
  <si>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</si>
  <si>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</si>
  <si>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</si>
  <si>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</si>
  <si>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</si>
  <si>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</si>
  <si>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</si>
  <si>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</si>
  <si>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</si>
  <si>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</si>
  <si>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</si>
  <si>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</si>
  <si>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</si>
  <si>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</si>
  <si>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</si>
  <si>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</si>
  <si>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</si>
  <si>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</si>
  <si>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</si>
  <si>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</si>
  <si>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</si>
  <si>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</si>
  <si>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</si>
  <si>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</si>
  <si>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</si>
  <si>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</si>
  <si>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</si>
  <si>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</si>
  <si>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</si>
  <si>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</si>
  <si>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</si>
  <si>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</si>
  <si>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</si>
  <si>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</si>
  <si>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</si>
  <si>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</si>
  <si>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</si>
  <si>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</si>
  <si>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</si>
  <si>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</si>
  <si>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</si>
  <si>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</si>
  <si>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</si>
  <si>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</si>
  <si>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</si>
  <si>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</si>
  <si>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</si>
  <si>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</si>
  <si>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</si>
  <si>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</si>
  <si>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</si>
  <si>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</si>
  <si>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</si>
  <si>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</si>
  <si>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</si>
  <si>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</si>
  <si>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</si>
  <si>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</si>
  <si>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</si>
  <si>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</si>
  <si>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</si>
  <si>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</si>
  <si>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</si>
  <si>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</si>
  <si>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</si>
  <si>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</si>
  <si>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</si>
  <si>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</si>
  <si>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</si>
  <si>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</si>
  <si>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</si>
  <si>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</si>
  <si>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</si>
  <si>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</si>
  <si>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</si>
  <si>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</si>
  <si>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</si>
  <si>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</si>
  <si>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</si>
  <si>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</si>
  <si>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</si>
  <si>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</si>
  <si>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</si>
  <si>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</si>
  <si>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</si>
  <si>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</si>
  <si>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</si>
  <si>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</si>
  <si>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</si>
  <si>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</si>
  <si>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</si>
  <si>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</si>
  <si>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</si>
  <si>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</si>
  <si>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</si>
  <si>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</si>
  <si>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</si>
  <si>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</si>
  <si>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</si>
  <si>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</si>
  <si>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</si>
  <si>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</si>
  <si>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</si>
  <si>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</si>
  <si>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</si>
  <si>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</si>
  <si>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</si>
  <si>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</si>
  <si>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</si>
  <si>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</si>
  <si>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</si>
  <si>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</si>
  <si>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</si>
  <si>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</si>
  <si>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</si>
  <si>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</si>
  <si>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</si>
  <si>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</si>
  <si>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</si>
  <si>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</si>
  <si>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</si>
  <si>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</si>
  <si>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</si>
  <si>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</si>
  <si>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</si>
  <si>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</si>
  <si>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</si>
  <si>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</si>
  <si>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</si>
  <si>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</si>
  <si>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</si>
  <si>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</si>
  <si>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</si>
  <si>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</si>
  <si>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</si>
  <si>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</si>
  <si>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</si>
  <si>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</si>
  <si>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</si>
  <si>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</si>
  <si>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</si>
  <si>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</si>
  <si>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</si>
  <si>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</si>
  <si>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</si>
  <si>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</si>
  <si>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</si>
  <si>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</si>
  <si>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</si>
  <si>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</si>
  <si>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</si>
  <si>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</si>
  <si>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</si>
  <si>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</si>
  <si>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</si>
  <si>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</si>
  <si>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</si>
  <si>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</si>
  <si>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</si>
  <si>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</si>
  <si>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</si>
  <si>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</si>
  <si>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</si>
  <si>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</si>
  <si>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</si>
  <si>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</si>
  <si>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</si>
  <si>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</si>
  <si>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</si>
  <si>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</si>
  <si>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</si>
  <si>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</si>
  <si>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</si>
  <si>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</si>
  <si>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</si>
  <si>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</si>
  <si>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</si>
  <si>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</si>
  <si>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</si>
  <si>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</si>
  <si>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</si>
  <si>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</si>
  <si>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</si>
  <si>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</si>
  <si>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</si>
  <si>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</si>
  <si>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</si>
  <si>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</si>
  <si>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</si>
  <si>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</si>
  <si>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</si>
  <si>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</si>
  <si>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</si>
  <si>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</si>
  <si>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</si>
  <si>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</si>
  <si>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</si>
  <si>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</si>
  <si>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</si>
  <si>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</si>
  <si>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</si>
  <si>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</si>
  <si>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</si>
  <si>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</si>
  <si>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</si>
  <si>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</si>
  <si>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</si>
  <si>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</si>
  <si>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</si>
  <si>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</si>
  <si>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</si>
  <si>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</si>
  <si>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</si>
  <si>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</si>
  <si>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</si>
  <si>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</si>
  <si>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</si>
  <si>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</si>
  <si>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</si>
  <si>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</si>
  <si>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</si>
  <si>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</si>
  <si>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</si>
  <si>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</si>
  <si>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</si>
  <si>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</si>
  <si>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</si>
  <si>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</si>
  <si>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</si>
  <si>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</si>
  <si>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</si>
  <si>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</si>
  <si>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</si>
  <si>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</si>
  <si>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</si>
  <si>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</si>
  <si>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</si>
  <si>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</si>
  <si>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</si>
  <si>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</si>
  <si>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</si>
  <si>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</si>
  <si>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</si>
  <si>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</si>
  <si>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</si>
  <si>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</si>
  <si>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</si>
  <si>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</si>
  <si>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</si>
  <si>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</si>
  <si>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</si>
  <si>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</si>
  <si>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</si>
  <si>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</si>
  <si>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</si>
  <si>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</si>
  <si>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</si>
  <si>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</si>
  <si>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</si>
  <si>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</si>
  <si>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</si>
  <si>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</si>
  <si>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</si>
  <si>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</si>
  <si>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</si>
  <si>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</si>
  <si>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</si>
  <si>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</si>
  <si>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</si>
  <si>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</si>
  <si>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</si>
  <si>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</si>
  <si>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</si>
  <si>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</si>
  <si>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</si>
  <si>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</si>
  <si>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</si>
  <si>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</si>
  <si>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</si>
  <si>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</si>
  <si>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</si>
  <si>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</si>
  <si>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</si>
  <si>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</si>
  <si>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</si>
  <si>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</si>
  <si>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</si>
  <si>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</si>
  <si>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</si>
  <si>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</si>
  <si>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</si>
  <si>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</si>
  <si>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</si>
  <si>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</si>
  <si>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</si>
  <si>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</si>
  <si>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</si>
  <si>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</si>
  <si>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</si>
  <si>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</si>
  <si>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</si>
  <si>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</si>
  <si>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</si>
  <si>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</si>
  <si>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</si>
  <si>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</si>
  <si>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</si>
  <si>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</si>
  <si>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</si>
  <si>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</si>
  <si>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</si>
  <si>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</si>
  <si>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</si>
  <si>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</si>
  <si>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</si>
  <si>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</si>
  <si>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</si>
  <si>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</si>
  <si>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</si>
  <si>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</si>
  <si>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</si>
  <si>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</si>
  <si>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</si>
  <si>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</si>
  <si>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</si>
  <si>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</si>
  <si>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</si>
  <si>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</si>
  <si>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</si>
  <si>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</si>
  <si>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</si>
  <si>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</si>
  <si>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</si>
  <si>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</si>
  <si>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</si>
  <si>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</si>
  <si>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</si>
  <si>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</si>
  <si>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</si>
  <si>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</si>
  <si>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</si>
  <si>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</si>
  <si>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</si>
  <si>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</si>
  <si>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</si>
  <si>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</si>
  <si>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</si>
  <si>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</si>
  <si>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</si>
  <si>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</si>
  <si>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</si>
  <si>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</si>
  <si>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</si>
  <si>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</si>
  <si>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</si>
  <si>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</si>
  <si>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</si>
  <si>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</si>
  <si>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</si>
  <si>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</si>
  <si>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</si>
  <si>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</si>
  <si>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</si>
  <si>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</si>
  <si>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</si>
  <si>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</si>
  <si>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</si>
  <si>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</si>
  <si>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</si>
  <si>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</si>
  <si>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</si>
  <si>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</si>
  <si>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</si>
  <si>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</si>
  <si>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</si>
  <si>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</si>
  <si>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</si>
  <si>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</si>
  <si>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</si>
  <si>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</si>
  <si>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</si>
  <si>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</si>
  <si>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</si>
  <si>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</si>
  <si>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</si>
  <si>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</si>
  <si>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</si>
  <si>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</si>
  <si>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</si>
  <si>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</si>
  <si>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</si>
  <si>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</si>
  <si>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</si>
  <si>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</si>
  <si>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</si>
  <si>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</si>
  <si>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</si>
  <si>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</si>
  <si>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</si>
  <si>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</si>
  <si>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</si>
  <si>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</si>
  <si>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</si>
  <si>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</si>
  <si>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</si>
  <si>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</si>
  <si>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</si>
  <si>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</si>
  <si>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</si>
  <si>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</si>
  <si>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</si>
  <si>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</si>
  <si>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</si>
  <si>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</si>
  <si>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</si>
  <si>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</si>
  <si>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</si>
  <si>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</si>
  <si>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</si>
  <si>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</si>
  <si>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</si>
  <si>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</si>
  <si>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</si>
  <si>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</si>
  <si>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</si>
  <si>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</si>
  <si>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</si>
  <si>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</si>
  <si>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</si>
  <si>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</si>
  <si>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</si>
  <si>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</si>
  <si>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</si>
  <si>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</si>
  <si>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</si>
  <si>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</si>
  <si>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</si>
  <si>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</si>
  <si>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</si>
  <si>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</si>
  <si>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</si>
  <si>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</si>
  <si>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</si>
  <si>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</si>
  <si>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</si>
  <si>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</si>
  <si>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</si>
  <si>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</si>
  <si>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</si>
  <si>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</si>
  <si>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</si>
  <si>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</si>
  <si>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</si>
  <si>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</si>
  <si>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</si>
  <si>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</si>
  <si>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</si>
  <si>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</si>
  <si>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</si>
  <si>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</si>
  <si>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</si>
  <si>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</si>
  <si>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</si>
  <si>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</si>
  <si>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</si>
  <si>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</si>
  <si>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</si>
  <si>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</si>
  <si>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</si>
  <si>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</si>
  <si>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</si>
  <si>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</si>
  <si>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</si>
  <si>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</si>
  <si>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</si>
  <si>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</si>
  <si>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</si>
  <si>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</si>
  <si>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</si>
  <si>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</si>
  <si>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</si>
  <si>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</si>
  <si>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</si>
  <si>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</si>
  <si>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</si>
  <si>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</si>
  <si>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</si>
  <si>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</si>
  <si>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</si>
  <si>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</si>
  <si>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</si>
  <si>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</si>
  <si>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</si>
  <si>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</si>
  <si>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</si>
  <si>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</si>
  <si>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</si>
  <si>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</si>
  <si>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</si>
  <si>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</si>
  <si>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</si>
  <si>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</si>
  <si>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</si>
  <si>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</si>
  <si>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</si>
  <si>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</si>
  <si>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</si>
  <si>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</si>
  <si>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</si>
  <si>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</si>
  <si>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</si>
  <si>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</si>
  <si>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</si>
  <si>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</si>
  <si>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</si>
  <si>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</si>
  <si>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</si>
  <si>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</si>
  <si>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</si>
  <si>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</si>
  <si>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</si>
  <si>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</si>
  <si>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</si>
  <si>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</si>
  <si>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</si>
  <si>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</si>
  <si>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</si>
  <si>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</si>
  <si>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</si>
  <si>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</si>
  <si>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</si>
  <si>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</si>
  <si>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</si>
  <si>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</si>
  <si>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</si>
  <si>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</si>
  <si>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</si>
  <si>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</si>
  <si>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</si>
  <si>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</si>
  <si>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</si>
  <si>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</si>
  <si>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</si>
  <si>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</si>
  <si>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</si>
  <si>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</si>
  <si>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</si>
  <si>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</si>
  <si>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</si>
  <si>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</si>
  <si>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</si>
  <si>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</si>
  <si>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</si>
  <si>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</si>
  <si>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</si>
  <si>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</si>
  <si>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</si>
  <si>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</si>
  <si>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</si>
  <si>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</si>
  <si>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</si>
  <si>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</si>
  <si>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</si>
  <si>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</si>
  <si>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</si>
  <si>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</si>
  <si>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</si>
  <si>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</si>
  <si>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</si>
  <si>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</si>
  <si>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</si>
  <si>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</si>
  <si>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</si>
  <si>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</si>
  <si>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</si>
  <si>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</si>
  <si>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</si>
  <si>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</si>
  <si>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</si>
  <si>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</si>
  <si>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</si>
  <si>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</si>
  <si>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</si>
  <si>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</si>
  <si>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</si>
  <si>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</si>
  <si>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</si>
  <si>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</si>
  <si>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</si>
  <si>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</si>
  <si>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</si>
  <si>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</si>
  <si>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</si>
  <si>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</si>
  <si>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</si>
  <si>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</si>
  <si>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</si>
  <si>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</si>
  <si>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</si>
  <si>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</si>
  <si>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</si>
  <si>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</si>
  <si>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</si>
  <si>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</si>
  <si>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</si>
  <si>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</si>
  <si>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</si>
  <si>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</si>
  <si>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</si>
  <si>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</si>
  <si>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</si>
  <si>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</si>
  <si>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</si>
  <si>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</si>
  <si>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</si>
  <si>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</si>
  <si>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</si>
  <si>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</si>
  <si>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</si>
  <si>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</si>
  <si>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</si>
  <si>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</si>
  <si>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</si>
  <si>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</si>
  <si>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</si>
  <si>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</si>
  <si>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</si>
  <si>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</si>
  <si>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</si>
  <si>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</si>
  <si>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</si>
  <si>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</si>
  <si>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</si>
  <si>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</si>
  <si>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</si>
  <si>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</si>
  <si>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</si>
  <si>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</si>
  <si>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</si>
  <si>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</si>
  <si>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</si>
  <si>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</si>
  <si>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</si>
  <si>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</si>
  <si>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</si>
  <si>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</si>
  <si>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</si>
  <si>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</si>
  <si>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</si>
  <si>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</si>
  <si>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</si>
  <si>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</si>
  <si>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</si>
  <si>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</si>
  <si>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</si>
  <si>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</si>
  <si>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</si>
  <si>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</si>
  <si>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</si>
  <si>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</si>
  <si>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</si>
  <si>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</si>
  <si>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</si>
  <si>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</si>
  <si>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</si>
  <si>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</si>
  <si>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</si>
  <si>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</si>
  <si>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</si>
  <si>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</si>
  <si>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</si>
  <si>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</si>
  <si>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</si>
  <si>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</si>
  <si>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</si>
  <si>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</si>
  <si>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</si>
  <si>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</si>
  <si>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</si>
  <si>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</si>
  <si>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</si>
  <si>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</si>
  <si>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</si>
  <si>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</si>
  <si>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</si>
  <si>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</si>
  <si>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</si>
  <si>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</si>
  <si>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</si>
  <si>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</si>
  <si>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</si>
  <si>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</si>
  <si>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</si>
  <si>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</si>
  <si>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</si>
  <si>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</si>
  <si>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</si>
  <si>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</si>
  <si>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</si>
  <si>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</si>
  <si>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</si>
  <si>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</si>
  <si>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</si>
  <si>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</si>
  <si>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</si>
  <si>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</si>
  <si>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</si>
  <si>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</si>
  <si>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</si>
  <si>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</si>
  <si>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</si>
  <si>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</si>
  <si>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</si>
  <si>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</si>
  <si>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</si>
  <si>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</si>
  <si>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</si>
  <si>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</si>
  <si>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</si>
  <si>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</si>
  <si>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</si>
  <si>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</si>
  <si>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</si>
  <si>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</si>
  <si>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</si>
  <si>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</si>
  <si>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</si>
  <si>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</si>
  <si>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</si>
  <si>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</si>
  <si>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</si>
  <si>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</si>
  <si>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</si>
  <si>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</si>
  <si>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</si>
  <si>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</si>
  <si>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</si>
  <si>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</si>
  <si>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</si>
  <si>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</si>
  <si>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</si>
  <si>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</si>
  <si>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</si>
  <si>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</si>
  <si>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</si>
  <si>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</si>
  <si>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</si>
  <si>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</si>
  <si>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</si>
  <si>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</si>
  <si>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</si>
  <si>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</si>
  <si>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</si>
  <si>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</si>
  <si>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</si>
  <si>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</si>
  <si>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</si>
  <si>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</si>
  <si>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</si>
  <si>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</si>
  <si>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</si>
  <si>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</si>
  <si>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</si>
  <si>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</si>
  <si>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</si>
  <si>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</si>
  <si>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</si>
  <si>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</si>
  <si>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</si>
  <si>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</si>
  <si>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</si>
  <si>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</si>
  <si>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</si>
  <si>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</si>
  <si>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</si>
  <si>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</si>
  <si>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</si>
  <si>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</si>
  <si>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</si>
  <si>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</si>
  <si>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</si>
  <si>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</si>
  <si>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</si>
  <si>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</si>
  <si>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</si>
  <si>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</si>
  <si>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</si>
  <si>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</si>
  <si>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</si>
  <si>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</si>
  <si>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</si>
  <si>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</si>
  <si>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</si>
  <si>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</si>
  <si>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</si>
  <si>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</si>
  <si>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</si>
  <si>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</si>
  <si>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</si>
  <si>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</si>
  <si>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</si>
  <si>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</si>
  <si>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</si>
  <si>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</si>
  <si>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</si>
  <si>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</si>
  <si>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</si>
  <si>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</si>
  <si>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</si>
  <si>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</si>
  <si>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</si>
  <si>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</si>
  <si>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</si>
  <si>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</si>
  <si>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</si>
  <si>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</si>
  <si>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</si>
  <si>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</si>
  <si>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</si>
  <si>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</si>
  <si>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</si>
  <si>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</si>
  <si>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</si>
  <si>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</si>
  <si>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</si>
  <si>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</si>
  <si>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</si>
  <si>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</si>
  <si>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</si>
  <si>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</si>
  <si>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</si>
  <si>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</si>
  <si>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</si>
  <si>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</si>
  <si>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</si>
  <si>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</si>
  <si>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</si>
  <si>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</si>
  <si>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</si>
  <si>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</si>
  <si>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</si>
  <si>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</si>
  <si>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</si>
  <si>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</si>
  <si>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</si>
  <si>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</si>
  <si>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</si>
  <si>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</si>
  <si>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</si>
  <si>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</si>
  <si>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</si>
  <si>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</si>
  <si>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</si>
  <si>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</si>
  <si>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</si>
  <si>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</si>
  <si>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</si>
  <si>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</si>
  <si>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</si>
  <si>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</si>
  <si>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</si>
  <si>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</si>
  <si>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</si>
  <si>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</si>
  <si>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</si>
  <si>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</si>
  <si>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</si>
  <si>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</si>
  <si>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</si>
  <si>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</si>
  <si>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</si>
  <si>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</si>
  <si>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</si>
  <si>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</si>
  <si>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</si>
  <si>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</si>
  <si>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</si>
  <si>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</si>
  <si>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</si>
  <si>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</si>
  <si>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</si>
  <si>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</si>
  <si>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</si>
  <si>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</si>
  <si>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</si>
  <si>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</si>
  <si>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</si>
  <si>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</si>
  <si>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</si>
  <si>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</si>
  <si>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</si>
  <si>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</si>
  <si>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</si>
  <si>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</si>
  <si>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</si>
  <si>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</si>
  <si>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</si>
  <si>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</si>
  <si>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</si>
  <si>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</si>
  <si>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</si>
  <si>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</si>
  <si>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</si>
  <si>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</si>
  <si>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</si>
  <si>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</si>
  <si>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</si>
  <si>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</si>
  <si>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</si>
  <si>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</si>
  <si>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</si>
  <si>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</si>
  <si>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</si>
  <si>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</si>
  <si>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</si>
  <si>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</si>
  <si>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</si>
  <si>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</si>
  <si>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</si>
  <si>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</si>
  <si>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</si>
  <si>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</si>
  <si>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</si>
  <si>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</si>
  <si>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</si>
  <si>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</si>
  <si>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</si>
  <si>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</si>
  <si>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</si>
  <si>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</si>
  <si>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</si>
  <si>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</si>
  <si>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</si>
  <si>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</si>
  <si>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</si>
  <si>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</si>
  <si>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</si>
  <si>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</si>
  <si>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</si>
  <si>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</si>
  <si>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</si>
  <si>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</si>
  <si>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</si>
  <si>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</si>
  <si>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</si>
  <si>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</si>
  <si>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</si>
  <si>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</si>
  <si>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</si>
  <si>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</si>
  <si>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</si>
  <si>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</si>
  <si>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</si>
  <si>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</si>
  <si>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</si>
  <si>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</si>
  <si>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</si>
  <si>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</si>
  <si>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</si>
  <si>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</si>
  <si>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</si>
  <si>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</si>
  <si>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</si>
  <si>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</si>
  <si>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</si>
  <si>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</si>
  <si>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</si>
  <si>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</si>
  <si>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</si>
  <si>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</si>
  <si>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</si>
  <si>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</si>
  <si>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</si>
  <si>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</si>
  <si>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</si>
  <si>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</si>
  <si>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</si>
  <si>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</si>
  <si>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</si>
  <si>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</si>
  <si>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</si>
  <si>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</si>
  <si>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</si>
  <si>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</si>
  <si>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</si>
  <si>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</si>
  <si>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</si>
  <si>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</si>
  <si>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</si>
  <si>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</si>
  <si>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</si>
  <si>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</si>
  <si>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</si>
  <si>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</si>
  <si>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</si>
  <si>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</si>
  <si>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</si>
  <si>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</si>
  <si>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</si>
  <si>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</si>
  <si>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</si>
  <si>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</si>
  <si>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</si>
  <si>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</si>
  <si>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</si>
  <si>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</si>
  <si>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</si>
  <si>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</si>
  <si>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</si>
  <si>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</si>
  <si>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</si>
  <si>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</si>
  <si>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</si>
  <si>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</si>
  <si>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</si>
  <si>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</si>
  <si>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</si>
  <si>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</si>
  <si>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</si>
  <si>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</si>
  <si>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</si>
  <si>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</si>
  <si>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</si>
  <si>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</si>
  <si>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</si>
  <si>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</si>
  <si>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</si>
  <si>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</si>
  <si>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</si>
  <si>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</si>
  <si>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</si>
  <si>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</si>
  <si>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</si>
  <si>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</si>
  <si>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</si>
  <si>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</si>
  <si>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</si>
  <si>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</si>
  <si>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</si>
  <si>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</si>
  <si>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</si>
  <si>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</si>
  <si>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</si>
  <si>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</si>
  <si>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</si>
  <si>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</si>
  <si>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</si>
  <si>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</si>
  <si>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</si>
  <si>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</si>
  <si>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</si>
  <si>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</si>
  <si>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</si>
  <si>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</si>
  <si>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</si>
  <si>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</si>
  <si>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</si>
  <si>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</si>
  <si>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</si>
  <si>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</si>
  <si>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</si>
  <si>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</si>
  <si>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</si>
  <si>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</si>
  <si>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</si>
  <si>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</si>
  <si>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</si>
  <si>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</si>
  <si>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</si>
  <si>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</si>
  <si>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</si>
  <si>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</si>
  <si>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</si>
  <si>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</si>
  <si>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</si>
  <si>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</si>
  <si>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</si>
  <si>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</si>
  <si>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</si>
  <si>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</si>
  <si>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</si>
  <si>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</si>
  <si>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</si>
  <si>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</si>
  <si>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</si>
  <si>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</si>
  <si>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</si>
  <si>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</si>
  <si>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</si>
  <si>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</si>
  <si>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</si>
  <si>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</si>
  <si>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</si>
  <si>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</si>
  <si>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</si>
  <si>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</si>
  <si>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</si>
  <si>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</si>
  <si>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</si>
  <si>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</si>
  <si>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</si>
  <si>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</si>
  <si>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</si>
  <si>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</si>
  <si>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</si>
  <si>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</si>
  <si>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</si>
  <si>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</si>
  <si>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</si>
  <si>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</si>
  <si>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</si>
  <si>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</si>
  <si>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</si>
  <si>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</si>
  <si>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</si>
  <si>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</si>
  <si>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</si>
  <si>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</si>
  <si>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</si>
  <si>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</si>
  <si>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</si>
  <si>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</si>
  <si>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</si>
  <si>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</si>
  <si>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</si>
  <si>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</si>
  <si>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</si>
  <si>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</si>
  <si>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</si>
  <si>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</si>
  <si>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</si>
  <si>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</si>
  <si>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</si>
  <si>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</si>
  <si>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</si>
  <si>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</si>
  <si>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</si>
  <si>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</si>
  <si>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</si>
  <si>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</si>
  <si>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</si>
  <si>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</si>
  <si>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</si>
  <si>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</si>
  <si>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</si>
  <si>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</si>
  <si>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</si>
  <si>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</si>
  <si>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</si>
  <si>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</si>
  <si>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</si>
  <si>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</si>
  <si>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</si>
  <si>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</si>
  <si>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</si>
  <si>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</si>
  <si>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</si>
  <si>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</si>
  <si>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</si>
  <si>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</si>
  <si>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</si>
  <si>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</si>
  <si>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</si>
  <si>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</si>
  <si>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</si>
  <si>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</si>
  <si>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</si>
  <si>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</si>
  <si>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</si>
  <si>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</si>
  <si>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</si>
  <si>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</si>
  <si>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</si>
  <si>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</si>
  <si>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</si>
  <si>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</si>
  <si>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</si>
  <si>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</si>
  <si>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</si>
  <si>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</si>
  <si>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</si>
  <si>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</si>
  <si>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</si>
  <si>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</si>
  <si>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</si>
  <si>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</si>
  <si>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</si>
  <si>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</si>
  <si>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</si>
  <si>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</si>
  <si>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</si>
  <si>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</si>
  <si>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</si>
  <si>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</si>
  <si>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</si>
  <si>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</si>
  <si>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</si>
  <si>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</si>
  <si>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</si>
  <si>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</si>
  <si>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</si>
  <si>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</si>
  <si>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</si>
  <si>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</si>
  <si>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</si>
  <si>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</si>
  <si>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</si>
  <si>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</si>
  <si>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</si>
  <si>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</si>
  <si>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</si>
  <si>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</si>
  <si>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</si>
  <si>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</si>
  <si>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</si>
  <si>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</si>
  <si>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</si>
  <si>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</si>
  <si>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</si>
  <si>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</si>
  <si>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</si>
  <si>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</si>
  <si>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</si>
  <si>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</si>
  <si>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</si>
  <si>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</si>
  <si>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</si>
  <si>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</si>
  <si>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</si>
  <si>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</si>
  <si>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</si>
  <si>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</si>
  <si>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</si>
  <si>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</si>
  <si>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</si>
  <si>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</si>
  <si>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</si>
  <si>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</si>
  <si>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</si>
  <si>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</si>
  <si>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</si>
  <si>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</si>
  <si>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</si>
  <si>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</si>
  <si>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</si>
  <si>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</si>
  <si>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</si>
  <si>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</si>
  <si>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</si>
  <si>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</si>
  <si>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</si>
  <si>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</si>
  <si>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</si>
  <si>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</si>
  <si>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</si>
  <si>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</si>
  <si>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</si>
  <si>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</si>
  <si>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</si>
  <si>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</si>
  <si>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</si>
  <si>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</si>
  <si>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</si>
  <si>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</si>
  <si>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</si>
  <si>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</si>
  <si>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</si>
  <si>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</si>
  <si>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</si>
  <si>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</si>
  <si>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</si>
  <si>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</si>
  <si>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</si>
  <si>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</si>
  <si>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</si>
  <si>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</si>
  <si>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</si>
  <si>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</si>
  <si>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</si>
  <si>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</si>
  <si>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</si>
  <si>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</si>
  <si>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</si>
  <si>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</si>
  <si>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</si>
  <si>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</si>
  <si>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</si>
  <si>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</si>
  <si>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</si>
  <si>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</si>
  <si>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</si>
  <si>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</si>
  <si>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</si>
  <si>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</si>
  <si>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</si>
  <si>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</si>
  <si>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</si>
  <si>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</si>
  <si>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</si>
  <si>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</si>
  <si>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</si>
  <si>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</si>
  <si>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</si>
  <si>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</si>
  <si>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</si>
  <si>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</si>
  <si>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</si>
  <si>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</si>
  <si>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</si>
  <si>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</si>
  <si>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</si>
  <si>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</si>
  <si>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</si>
  <si>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</si>
  <si>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</si>
  <si>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</si>
  <si>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</si>
  <si>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</si>
  <si>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</si>
  <si>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</si>
  <si>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</si>
  <si>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</si>
  <si>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</si>
  <si>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</si>
  <si>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</si>
  <si>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</si>
  <si>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</si>
  <si>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</si>
  <si>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</si>
  <si>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</si>
  <si>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</si>
  <si>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</si>
  <si>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</si>
  <si>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</si>
  <si>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</si>
  <si>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</si>
  <si>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</si>
  <si>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</si>
  <si>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</si>
  <si>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</si>
  <si>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</si>
  <si>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</si>
  <si>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</si>
  <si>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</si>
  <si>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</si>
  <si>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</si>
  <si>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</si>
  <si>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</si>
  <si>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</si>
  <si>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</si>
  <si>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</si>
  <si>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</si>
  <si>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</si>
  <si>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</si>
  <si>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</si>
  <si>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</si>
  <si>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</si>
  <si>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</si>
  <si>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</si>
  <si>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</si>
  <si>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</si>
  <si>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</si>
  <si>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</si>
  <si>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</si>
  <si>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</si>
  <si>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</si>
  <si>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</si>
  <si>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</si>
  <si>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</si>
  <si>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</si>
  <si>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</si>
  <si>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</si>
  <si>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</si>
  <si>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</si>
  <si>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</si>
  <si>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</si>
  <si>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</si>
  <si>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</si>
  <si>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</si>
  <si>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</si>
  <si>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</si>
  <si>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</si>
  <si>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</si>
  <si>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</si>
  <si>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</si>
  <si>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</si>
  <si>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</si>
  <si>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</si>
  <si>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</si>
  <si>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</si>
  <si>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</si>
  <si>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</si>
  <si>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</si>
  <si>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</si>
  <si>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</si>
  <si>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</si>
  <si>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</si>
  <si>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</si>
  <si>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</si>
  <si>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</si>
  <si>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</si>
  <si>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</si>
  <si>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</si>
  <si>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</si>
  <si>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</si>
  <si>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</si>
  <si>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</si>
  <si>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</si>
  <si>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</si>
  <si>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</si>
  <si>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</si>
  <si>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</si>
  <si>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</si>
  <si>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</si>
  <si>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</si>
  <si>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</si>
  <si>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</si>
  <si>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</si>
  <si>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</si>
  <si>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</si>
  <si>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</si>
  <si>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</si>
  <si>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</si>
  <si>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</si>
  <si>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</si>
  <si>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</si>
  <si>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</si>
  <si>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</si>
  <si>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</si>
  <si>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</si>
  <si>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</si>
  <si>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</si>
  <si>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</si>
  <si>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</si>
  <si>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</si>
  <si>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</si>
  <si>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</si>
  <si>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</si>
  <si>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</si>
  <si>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</si>
  <si>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</si>
  <si>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</si>
  <si>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</si>
  <si>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</si>
  <si>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</si>
  <si>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</si>
  <si>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</si>
  <si>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</si>
  <si>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</si>
  <si>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</si>
  <si>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</si>
  <si>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</si>
  <si>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</si>
  <si>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</si>
  <si>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</si>
  <si>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</si>
  <si>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</si>
  <si>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</si>
  <si>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</si>
  <si>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</si>
  <si>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</si>
  <si>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</si>
  <si>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</si>
  <si>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</si>
  <si>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</si>
  <si>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</si>
  <si>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</si>
  <si>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</si>
  <si>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</si>
  <si>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</si>
  <si>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</si>
  <si>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</si>
  <si>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</si>
  <si>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</si>
  <si>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</si>
  <si>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</si>
  <si>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</si>
  <si>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</si>
  <si>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</si>
  <si>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</si>
  <si>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</si>
  <si>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</si>
  <si>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</si>
  <si>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</si>
  <si>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</si>
  <si>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</si>
  <si>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</si>
  <si>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</si>
  <si>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</si>
  <si>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</si>
  <si>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</si>
  <si>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</si>
  <si>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</si>
  <si>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</si>
  <si>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</si>
  <si>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</si>
  <si>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</si>
  <si>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</si>
  <si>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</si>
  <si>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</si>
  <si>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</si>
  <si>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</si>
  <si>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</si>
  <si>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</si>
  <si>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</si>
  <si>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</si>
  <si>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</si>
  <si>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</si>
  <si>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</si>
  <si>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</si>
  <si>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</si>
  <si>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</si>
  <si>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</si>
  <si>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</si>
  <si>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</si>
  <si>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</si>
  <si>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</si>
  <si>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</si>
  <si>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</si>
  <si>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</si>
  <si>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</si>
  <si>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</si>
  <si>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</si>
  <si>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</si>
  <si>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</si>
  <si>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</si>
  <si>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</si>
  <si>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</si>
  <si>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</si>
  <si>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</si>
  <si>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</si>
  <si>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</si>
  <si>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</si>
  <si>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</si>
  <si>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</si>
  <si>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</si>
  <si>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</si>
  <si>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</si>
  <si>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</si>
  <si>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</si>
  <si>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</si>
  <si>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</si>
  <si>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</si>
  <si>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</si>
  <si>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</si>
  <si>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</si>
  <si>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</si>
  <si>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</si>
  <si>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</si>
  <si>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</si>
  <si>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</si>
  <si>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</si>
  <si>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</si>
  <si>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</si>
  <si>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</si>
  <si>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</si>
  <si>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</si>
  <si>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</si>
  <si>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</si>
  <si>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</si>
  <si>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</si>
  <si>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</si>
  <si>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</si>
  <si>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</si>
  <si>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</si>
  <si>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</si>
  <si>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</si>
  <si>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</si>
  <si>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</si>
  <si>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</si>
  <si>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</si>
  <si>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</si>
  <si>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</si>
  <si>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</si>
  <si>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</si>
  <si>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</si>
  <si>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</si>
  <si>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</si>
  <si>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</si>
  <si>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</si>
  <si>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</si>
  <si>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</si>
  <si>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</si>
  <si>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</si>
  <si>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</si>
  <si>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</si>
  <si>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</si>
  <si>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</si>
  <si>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</si>
  <si>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</si>
  <si>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</si>
  <si>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</si>
  <si>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</si>
  <si>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</si>
  <si>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</si>
  <si>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</si>
  <si>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</si>
  <si>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</si>
  <si>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</si>
  <si>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</si>
  <si>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</si>
  <si>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</si>
  <si>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</si>
  <si>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</si>
  <si>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</si>
  <si>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</si>
  <si>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</si>
  <si>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</si>
  <si>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</si>
  <si>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</si>
  <si>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</si>
  <si>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</si>
  <si>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</si>
  <si>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</si>
  <si>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</si>
  <si>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</si>
  <si>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</si>
  <si>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</si>
  <si>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</si>
  <si>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</si>
  <si>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</si>
  <si>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</si>
  <si>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</si>
  <si>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</si>
  <si>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</si>
  <si>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</si>
  <si>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</si>
  <si>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</si>
  <si>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</si>
  <si>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</si>
  <si>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</si>
  <si>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</si>
  <si>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</si>
  <si>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</si>
  <si>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</si>
  <si>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</si>
  <si>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</si>
  <si>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</si>
  <si>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</si>
  <si>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</si>
  <si>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</si>
  <si>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</si>
  <si>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</si>
  <si>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</si>
  <si>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</si>
  <si>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</si>
  <si>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</si>
  <si>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</si>
  <si>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</si>
  <si>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</si>
  <si>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</si>
  <si>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</si>
  <si>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</si>
  <si>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</si>
  <si>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</si>
  <si>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</si>
  <si>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</si>
  <si>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</si>
  <si>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</si>
  <si>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</si>
  <si>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</si>
  <si>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</si>
  <si>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</si>
  <si>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</si>
  <si>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</si>
  <si>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</si>
  <si>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</si>
  <si>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</si>
  <si>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</si>
  <si>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</si>
  <si>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</si>
  <si>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</si>
  <si>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</si>
  <si>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</si>
  <si>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</si>
  <si>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</si>
  <si>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</si>
  <si>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</si>
  <si>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</si>
  <si>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</si>
  <si>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</si>
  <si>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</si>
  <si>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</si>
  <si>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</si>
  <si>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</si>
  <si>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</si>
  <si>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</si>
  <si>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</si>
  <si>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</si>
  <si>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</si>
  <si>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</si>
  <si>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</si>
  <si>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</si>
  <si>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</si>
  <si>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</si>
  <si>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</si>
  <si>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</si>
  <si>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</si>
  <si>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</si>
  <si>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</si>
  <si>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</si>
  <si>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</si>
  <si>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</si>
  <si>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</si>
  <si>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</si>
  <si>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</si>
  <si>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</si>
  <si>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</si>
  <si>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</si>
  <si>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</si>
  <si>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</si>
  <si>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</si>
  <si>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</si>
  <si>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</si>
  <si>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</si>
  <si>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</si>
  <si>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</si>
  <si>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</si>
  <si>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</si>
  <si>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</si>
  <si>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</si>
  <si>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</si>
  <si>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</si>
  <si>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</si>
  <si>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</si>
  <si>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</si>
  <si>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</si>
  <si>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</si>
  <si>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</si>
  <si>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</si>
  <si>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</si>
  <si>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</si>
  <si>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</si>
  <si>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</si>
  <si>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</si>
  <si>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</si>
  <si>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</si>
  <si>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</si>
  <si>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</si>
  <si>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</si>
  <si>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</si>
  <si>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</si>
  <si>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</si>
  <si>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</si>
  <si>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</si>
  <si>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</si>
  <si>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</si>
  <si>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</si>
  <si>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</si>
  <si>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</si>
  <si>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</si>
  <si>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</si>
  <si>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</si>
  <si>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</si>
  <si>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</si>
  <si>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</si>
  <si>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</si>
  <si>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</si>
  <si>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</si>
  <si>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</si>
  <si>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</si>
  <si>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</si>
  <si>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</si>
  <si>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</si>
  <si>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</si>
  <si>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</si>
  <si>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</si>
  <si>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</si>
  <si>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</si>
  <si>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</si>
  <si>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</si>
  <si>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</si>
  <si>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</si>
  <si>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</si>
  <si>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</si>
  <si>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</si>
  <si>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</si>
  <si>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</si>
  <si>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</si>
  <si>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</si>
  <si>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</si>
  <si>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</si>
  <si>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</si>
  <si>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</si>
  <si>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</si>
  <si>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</si>
  <si>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</si>
  <si>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</si>
  <si>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</si>
  <si>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</si>
  <si>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</si>
  <si>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</si>
  <si>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</si>
  <si>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</si>
  <si>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</si>
  <si>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</si>
  <si>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</si>
  <si>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</si>
  <si>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</si>
  <si>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</si>
  <si>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</si>
  <si>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</si>
  <si>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</si>
  <si>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</si>
  <si>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</si>
  <si>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</si>
  <si>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</si>
  <si>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</si>
  <si>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</si>
  <si>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</si>
  <si>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</si>
  <si>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</si>
  <si>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</si>
  <si>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</si>
  <si>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</si>
  <si>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</si>
  <si>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</si>
  <si>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</si>
  <si>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</si>
  <si>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</si>
  <si>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</si>
  <si>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</si>
  <si>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</si>
  <si>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</si>
  <si>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</si>
  <si>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</si>
  <si>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</si>
  <si>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</si>
  <si>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</si>
  <si>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</si>
  <si>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</si>
  <si>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</si>
  <si>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</si>
  <si>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</si>
  <si>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</si>
  <si>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</si>
  <si>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</si>
  <si>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</si>
  <si>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</si>
  <si>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</si>
  <si>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</si>
  <si>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</si>
  <si>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</si>
  <si>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</si>
  <si>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</si>
  <si>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</si>
  <si>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</si>
  <si>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</si>
  <si>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</si>
  <si>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</si>
  <si>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</si>
  <si>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</si>
  <si>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</si>
  <si>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</si>
  <si>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</si>
  <si>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</si>
  <si>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</si>
  <si>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</si>
  <si>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</si>
  <si>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</si>
  <si>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</si>
  <si>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</si>
  <si>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</si>
  <si>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</si>
  <si>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</si>
  <si>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</si>
  <si>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</si>
  <si>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</si>
  <si>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</si>
  <si>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</si>
  <si>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</si>
  <si>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</si>
  <si>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</si>
  <si>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</si>
  <si>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</si>
  <si>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</si>
  <si>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</si>
  <si>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</si>
  <si>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</si>
  <si>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</si>
  <si>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</si>
  <si>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</si>
  <si>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</si>
  <si>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</si>
  <si>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</si>
  <si>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</si>
  <si>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</si>
  <si>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</si>
  <si>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</si>
  <si>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</si>
  <si>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</si>
  <si>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</si>
  <si>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</si>
  <si>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</si>
  <si>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</si>
  <si>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</si>
  <si>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</si>
  <si>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</si>
  <si>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</si>
  <si>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</si>
  <si>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</si>
  <si>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</si>
  <si>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</si>
  <si>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</si>
  <si>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</si>
  <si>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</si>
  <si>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</si>
  <si>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</si>
  <si>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</si>
  <si>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</si>
  <si>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</si>
  <si>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</si>
  <si>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</si>
  <si>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</si>
  <si>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</si>
  <si>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</si>
  <si>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</si>
  <si>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</si>
  <si>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</si>
  <si>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</si>
  <si>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</si>
  <si>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</si>
  <si>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</si>
  <si>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</si>
  <si>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</si>
  <si>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</si>
  <si>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</si>
  <si>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</si>
  <si>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</si>
  <si>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</si>
  <si>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</si>
  <si>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</si>
  <si>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</si>
  <si>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</si>
  <si>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</si>
  <si>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</si>
  <si>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</si>
  <si>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</si>
  <si>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</si>
  <si>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</si>
  <si>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</si>
  <si>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</si>
  <si>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</si>
  <si>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</si>
  <si>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</si>
  <si>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</si>
  <si>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</si>
  <si>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</si>
  <si>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</si>
  <si>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</si>
  <si>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</si>
  <si>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</si>
  <si>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</si>
  <si>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</si>
  <si>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</si>
  <si>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</si>
  <si>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</si>
  <si>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</si>
  <si>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</si>
  <si>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</si>
  <si>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</si>
  <si>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</si>
  <si>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</si>
  <si>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</si>
  <si>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</si>
  <si>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</si>
  <si>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</si>
  <si>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</si>
  <si>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</si>
  <si>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</si>
  <si>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</si>
  <si>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</si>
  <si>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</si>
  <si>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</si>
  <si>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</si>
  <si>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</si>
  <si>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</si>
  <si>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</si>
  <si>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</si>
  <si>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</si>
  <si>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</si>
  <si>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</si>
  <si>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</si>
  <si>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</si>
  <si>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</si>
  <si>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</si>
  <si>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</si>
  <si>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</si>
  <si>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</si>
  <si>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</si>
  <si>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</si>
  <si>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</si>
  <si>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</si>
  <si>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</si>
  <si>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</si>
  <si>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</si>
  <si>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</si>
  <si>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</si>
  <si>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</si>
  <si>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</si>
  <si>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</si>
  <si>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</si>
  <si>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</si>
  <si>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</si>
  <si>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</si>
  <si>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</si>
  <si>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</si>
  <si>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</si>
  <si>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</si>
  <si>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</si>
  <si>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</si>
  <si>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</si>
  <si>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</si>
  <si>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</si>
  <si>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</si>
  <si>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</si>
  <si>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</si>
  <si>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</si>
  <si>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</si>
  <si>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</si>
  <si>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</si>
  <si>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</si>
  <si>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</si>
  <si>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</si>
  <si>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</si>
  <si>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</si>
  <si>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</si>
  <si>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</si>
  <si>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</si>
  <si>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</si>
  <si>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</si>
  <si>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</si>
  <si>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</si>
  <si>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</si>
  <si>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</si>
  <si>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</si>
  <si>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</si>
  <si>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</si>
  <si>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</si>
  <si>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</si>
  <si>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</si>
  <si>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</si>
  <si>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</si>
  <si>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</si>
  <si>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</si>
  <si>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</si>
  <si>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</si>
  <si>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</si>
  <si>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</si>
  <si>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</si>
  <si>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</si>
  <si>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</si>
  <si>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</si>
  <si>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</si>
  <si>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</si>
  <si>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</si>
  <si>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</si>
  <si>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</si>
  <si>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</si>
  <si>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</si>
  <si>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</si>
  <si>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</si>
  <si>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</si>
  <si>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</si>
  <si>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</si>
  <si>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</si>
  <si>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</si>
  <si>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</si>
  <si>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</si>
  <si>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</si>
  <si>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</si>
  <si>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</si>
  <si>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</si>
  <si>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</si>
  <si>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</si>
  <si>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</si>
  <si>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</si>
  <si>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</si>
  <si>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</si>
  <si>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</si>
  <si>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</si>
  <si>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</si>
  <si>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</si>
  <si>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</si>
  <si>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</si>
  <si>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</si>
  <si>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</si>
  <si>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</si>
  <si>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</si>
  <si>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</si>
  <si>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</si>
  <si>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</si>
  <si>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</si>
  <si>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</si>
  <si>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</si>
  <si>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</si>
  <si>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</si>
  <si>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</si>
  <si>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</si>
  <si>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</si>
  <si>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</si>
  <si>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</si>
  <si>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</si>
  <si>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</si>
  <si>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</si>
  <si>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</si>
  <si>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</si>
  <si>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</si>
  <si>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</si>
  <si>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</si>
  <si>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</si>
  <si>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</si>
  <si>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</si>
  <si>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</si>
  <si>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</si>
  <si>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</si>
  <si>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</si>
  <si>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</si>
  <si>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</si>
  <si>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</si>
  <si>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</si>
  <si>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</si>
  <si>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</si>
  <si>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</si>
  <si>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</si>
  <si>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</si>
  <si>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</si>
  <si>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</si>
  <si>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</si>
  <si>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</si>
  <si>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</si>
  <si>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</si>
  <si>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</si>
  <si>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</si>
  <si>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</si>
  <si>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</si>
  <si>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</si>
  <si>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</si>
  <si>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</si>
  <si>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</si>
  <si>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</si>
  <si>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</si>
  <si>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</si>
  <si>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</si>
  <si>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</si>
  <si>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</si>
  <si>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</si>
  <si>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</si>
  <si>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</si>
  <si>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</si>
  <si>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</si>
  <si>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</si>
  <si>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</si>
  <si>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</si>
  <si>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</si>
  <si>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</si>
  <si>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</si>
  <si>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</si>
  <si>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</si>
  <si>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</si>
  <si>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</si>
  <si>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</si>
  <si>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</si>
  <si>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</si>
  <si>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</si>
  <si>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</si>
  <si>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</si>
  <si>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</si>
  <si>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</si>
  <si>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</si>
  <si>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</si>
  <si>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</si>
  <si>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</si>
  <si>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</si>
  <si>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</si>
  <si>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</si>
  <si>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</si>
  <si>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</si>
  <si>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</si>
  <si>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</si>
  <si>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</si>
  <si>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</si>
  <si>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</si>
  <si>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</si>
  <si>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</si>
  <si>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</si>
  <si>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</si>
  <si>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</si>
  <si>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</si>
  <si>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</si>
  <si>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</si>
  <si>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</si>
  <si>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</si>
  <si>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</si>
  <si>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</si>
  <si>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</si>
  <si>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</si>
  <si>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</si>
  <si>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</si>
  <si>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</si>
  <si>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</si>
  <si>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</si>
  <si>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</si>
  <si>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</si>
  <si>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</si>
  <si>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</si>
  <si>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</si>
  <si>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</si>
  <si>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</si>
  <si>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</si>
  <si>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</si>
  <si>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</si>
  <si>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</si>
  <si>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</si>
  <si>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</si>
  <si>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</si>
  <si>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</si>
  <si>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</si>
  <si>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</si>
  <si>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</si>
  <si>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</si>
  <si>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</si>
  <si>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</si>
  <si>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</si>
  <si>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</si>
  <si>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</si>
  <si>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</si>
  <si>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</si>
  <si>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</si>
  <si>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</si>
  <si>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</si>
  <si>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</si>
  <si>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County</t>
  </si>
  <si>
    <t>% Change</t>
  </si>
  <si>
    <t>Metro Area</t>
  </si>
  <si>
    <t>SE WI Area</t>
  </si>
  <si>
    <t>July Sales</t>
  </si>
  <si>
    <t>July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</si>
</sst>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2" fillId="0" borderId="0" xfId="0" applyFont="1"/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8" zoomScale="92" zoomScaleNormal="92" workbookViewId="0">
      <selection activeCell="AI84" sqref="AI84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45148</v>
      </c>
      <c r="G1" s="397" t="s">
        <v>97</v>
      </c>
      <c r="H1" s="398"/>
      <c r="I1" s="398"/>
      <c r="J1" s="398"/>
      <c r="N1" s="395">
        <f ca="1">TODAY()</f>
        <v>45148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B6" s="396">
        <v>1566</v>
      </c>
      <c r="C6" s="396">
        <v>1695</v>
      </c>
      <c r="D6" s="396">
        <v>1332</v>
      </c>
      <c r="E6" s="401">
        <f t="shared" ref="E6:E11" si="4">(+D6-B6)/B6</f>
        <v>-0.14942528735632185</v>
      </c>
      <c r="F6" s="401">
        <f t="shared" ref="F6:F11" si="5">(+D6-C6)/C6</f>
        <v>-0.21415929203539824</v>
      </c>
      <c r="H6" s="396">
        <v>1194</v>
      </c>
      <c r="I6" s="396">
        <v>1209</v>
      </c>
      <c r="J6" s="396">
        <v>942</v>
      </c>
      <c r="K6" s="401">
        <f t="shared" ref="K6:K11" si="6">(+J6-H6)/H6</f>
        <v>-0.21105527638190955</v>
      </c>
      <c r="L6" s="401">
        <f t="shared" ref="L6:L11" si="7">(+J6-I6)/I6</f>
        <v>-0.22084367245657568</v>
      </c>
      <c r="N6" s="396" t="s">
        <v>99</v>
      </c>
      <c r="O6" s="396">
        <v>1566</v>
      </c>
      <c r="P6" s="396">
        <v>1695</v>
      </c>
      <c r="Q6" s="396">
        <v>1332</v>
      </c>
      <c r="R6" s="401">
        <f t="shared" si="0"/>
        <v>-0.14942528735632185</v>
      </c>
      <c r="S6" s="401">
        <f t="shared" si="1"/>
        <v>-0.21415929203539824</v>
      </c>
      <c r="U6" s="396">
        <v>1194</v>
      </c>
      <c r="V6" s="396">
        <v>1209</v>
      </c>
      <c r="W6" s="396">
        <v>942</v>
      </c>
      <c r="X6" s="401">
        <f t="shared" si="2"/>
        <v>-0.21105527638190955</v>
      </c>
      <c r="Y6" s="401">
        <f t="shared" si="3"/>
        <v>-0.22084367245657568</v>
      </c>
    </row>
    <row r="7" spans="1:25" ht="12.75" customHeight="1" x14ac:dyDescent="0.2">
      <c r="A7" s="396" t="s">
        <v>100</v>
      </c>
      <c r="B7" s="396">
        <v>2421</v>
      </c>
      <c r="C7" s="396">
        <v>2104</v>
      </c>
      <c r="D7" s="396">
        <v>1757</v>
      </c>
      <c r="E7" s="401">
        <f t="shared" si="4"/>
        <v>-0.27426683188764972</v>
      </c>
      <c r="F7" s="401">
        <f t="shared" si="5"/>
        <v>-0.16492395437262358</v>
      </c>
      <c r="H7" s="396">
        <v>1712</v>
      </c>
      <c r="I7" s="396">
        <v>1766</v>
      </c>
      <c r="J7" s="396">
        <v>1236</v>
      </c>
      <c r="K7" s="401">
        <f t="shared" si="6"/>
        <v>-0.2780373831775701</v>
      </c>
      <c r="L7" s="401">
        <f t="shared" si="7"/>
        <v>-0.30011325028312569</v>
      </c>
      <c r="N7" s="396" t="s">
        <v>100</v>
      </c>
      <c r="O7" s="396">
        <v>2421</v>
      </c>
      <c r="P7" s="396">
        <v>2104</v>
      </c>
      <c r="Q7" s="396">
        <v>1757</v>
      </c>
      <c r="R7" s="401">
        <f t="shared" si="0"/>
        <v>-0.27426683188764972</v>
      </c>
      <c r="S7" s="401">
        <f t="shared" si="1"/>
        <v>-0.16492395437262358</v>
      </c>
      <c r="U7" s="396">
        <v>1712</v>
      </c>
      <c r="V7" s="396">
        <v>1766</v>
      </c>
      <c r="W7" s="396">
        <v>1236</v>
      </c>
      <c r="X7" s="401">
        <f t="shared" si="2"/>
        <v>-0.2780373831775701</v>
      </c>
      <c r="Y7" s="401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1">
        <f t="shared" si="4"/>
        <v>-0.31621721462874031</v>
      </c>
      <c r="F8" s="481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1">
        <f t="shared" si="6"/>
        <v>-0.33499253359880538</v>
      </c>
      <c r="L8" s="481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1">
        <f t="shared" si="0"/>
        <v>-0.31621721462874031</v>
      </c>
      <c r="S8" s="481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1">
        <f t="shared" si="2"/>
        <v>-0.33499253359880538</v>
      </c>
      <c r="Y8" s="481">
        <f t="shared" si="3"/>
        <v>-0.26472206934507431</v>
      </c>
    </row>
    <row r="9" spans="1:25" ht="12.75" customHeight="1" x14ac:dyDescent="0.2">
      <c r="A9" s="396" t="s">
        <v>102</v>
      </c>
      <c r="B9" s="11">
        <v>2852</v>
      </c>
      <c r="C9" s="11">
        <v>2706</v>
      </c>
      <c r="D9" s="6">
        <v>2135</v>
      </c>
      <c r="E9" s="401">
        <f t="shared" si="4"/>
        <v>-0.25140252454417955</v>
      </c>
      <c r="F9" s="401">
        <f t="shared" si="5"/>
        <v>-0.21101256467110124</v>
      </c>
      <c r="H9" s="11">
        <v>2171</v>
      </c>
      <c r="I9" s="11">
        <v>2127</v>
      </c>
      <c r="J9" s="6">
        <v>1668</v>
      </c>
      <c r="K9" s="401">
        <f t="shared" si="6"/>
        <v>-0.23169046522339937</v>
      </c>
      <c r="L9" s="401">
        <f t="shared" si="7"/>
        <v>-0.2157968970380818</v>
      </c>
      <c r="N9" s="396" t="s">
        <v>102</v>
      </c>
      <c r="O9" s="11">
        <v>2852</v>
      </c>
      <c r="P9" s="11">
        <v>2706</v>
      </c>
      <c r="Q9" s="6">
        <v>2135</v>
      </c>
      <c r="R9" s="401">
        <f t="shared" si="0"/>
        <v>-0.25140252454417955</v>
      </c>
      <c r="S9" s="401">
        <f t="shared" si="1"/>
        <v>-0.21101256467110124</v>
      </c>
      <c r="U9" s="11">
        <v>2171</v>
      </c>
      <c r="V9" s="11">
        <v>2127</v>
      </c>
      <c r="W9" s="6">
        <v>1668</v>
      </c>
      <c r="X9" s="401">
        <f t="shared" si="2"/>
        <v>-0.23169046522339937</v>
      </c>
      <c r="Y9" s="401">
        <f t="shared" si="3"/>
        <v>-0.2157968970380818</v>
      </c>
    </row>
    <row r="10" spans="1:25" ht="12.75" customHeight="1" x14ac:dyDescent="0.2">
      <c r="A10" s="396" t="s">
        <v>103</v>
      </c>
      <c r="B10" s="11">
        <v>3701</v>
      </c>
      <c r="C10" s="11">
        <v>2889</v>
      </c>
      <c r="D10" s="6">
        <v>2257</v>
      </c>
      <c r="E10" s="401">
        <f t="shared" si="4"/>
        <v>-0.39016482031883276</v>
      </c>
      <c r="F10" s="401">
        <f t="shared" si="5"/>
        <v>-0.21876081689165802</v>
      </c>
      <c r="H10" s="11">
        <v>2639</v>
      </c>
      <c r="I10" s="11">
        <v>2363</v>
      </c>
      <c r="J10" s="6">
        <v>1866</v>
      </c>
      <c r="K10" s="401">
        <f t="shared" si="6"/>
        <v>-0.29291398256915496</v>
      </c>
      <c r="L10" s="401">
        <f t="shared" si="7"/>
        <v>-0.21032585696148964</v>
      </c>
      <c r="N10" s="396" t="s">
        <v>103</v>
      </c>
      <c r="O10" s="11">
        <v>3701</v>
      </c>
      <c r="P10" s="11">
        <v>2889</v>
      </c>
      <c r="Q10" s="6">
        <v>2257</v>
      </c>
      <c r="R10" s="401">
        <f t="shared" si="0"/>
        <v>-0.39016482031883276</v>
      </c>
      <c r="S10" s="401">
        <f t="shared" si="1"/>
        <v>-0.21876081689165802</v>
      </c>
      <c r="U10" s="11">
        <v>2639</v>
      </c>
      <c r="V10" s="11">
        <v>2363</v>
      </c>
      <c r="W10" s="6">
        <v>1866</v>
      </c>
      <c r="X10" s="401">
        <f t="shared" si="2"/>
        <v>-0.29291398256915496</v>
      </c>
      <c r="Y10" s="401">
        <f t="shared" si="3"/>
        <v>-0.21032585696148964</v>
      </c>
    </row>
    <row r="11" spans="1:25" ht="12.75" customHeight="1" x14ac:dyDescent="0.2">
      <c r="A11" s="396" t="s">
        <v>104</v>
      </c>
      <c r="B11" s="11">
        <v>3144</v>
      </c>
      <c r="C11" s="11">
        <v>2553</v>
      </c>
      <c r="D11" s="6">
        <v>2093</v>
      </c>
      <c r="E11" s="401">
        <f t="shared" si="4"/>
        <v>-0.3342875318066158</v>
      </c>
      <c r="F11" s="401">
        <f t="shared" si="5"/>
        <v>-0.18018018018018017</v>
      </c>
      <c r="H11" s="11">
        <v>2574</v>
      </c>
      <c r="I11" s="11">
        <v>2124</v>
      </c>
      <c r="J11" s="6">
        <v>1734</v>
      </c>
      <c r="K11" s="401">
        <f t="shared" si="6"/>
        <v>-0.32634032634032634</v>
      </c>
      <c r="L11" s="401">
        <f t="shared" si="7"/>
        <v>-0.18361581920903955</v>
      </c>
      <c r="N11" s="396" t="s">
        <v>104</v>
      </c>
      <c r="O11" s="11">
        <v>3144</v>
      </c>
      <c r="P11" s="11">
        <v>2553</v>
      </c>
      <c r="Q11" s="6">
        <v>2093</v>
      </c>
      <c r="R11" s="401">
        <f t="shared" si="0"/>
        <v>-0.3342875318066158</v>
      </c>
      <c r="S11" s="401">
        <f t="shared" si="1"/>
        <v>-0.18018018018018017</v>
      </c>
      <c r="U11" s="11">
        <v>2574</v>
      </c>
      <c r="V11" s="11">
        <v>2124</v>
      </c>
      <c r="W11" s="6">
        <v>1734</v>
      </c>
      <c r="X11" s="401">
        <f t="shared" si="2"/>
        <v>-0.32634032634032634</v>
      </c>
      <c r="Y11" s="401">
        <f t="shared" si="3"/>
        <v>-0.18361581920903955</v>
      </c>
    </row>
    <row r="12" spans="1:25" ht="13.9" customHeight="1" x14ac:dyDescent="0.2">
      <c r="A12" s="396" t="s">
        <v>105</v>
      </c>
      <c r="B12" s="11"/>
      <c r="C12" s="11"/>
      <c r="D12" s="11"/>
      <c r="E12" s="401"/>
      <c r="F12" s="401"/>
      <c r="H12" s="11"/>
      <c r="I12" s="11"/>
      <c r="J12" s="11"/>
      <c r="K12" s="401"/>
      <c r="L12" s="401"/>
      <c r="N12" s="396" t="s">
        <v>105</v>
      </c>
      <c r="O12" s="11">
        <v>2931</v>
      </c>
      <c r="P12" s="11">
        <v>2208</v>
      </c>
      <c r="Q12" s="11"/>
      <c r="R12" s="401">
        <f t="shared" si="0"/>
        <v>-1</v>
      </c>
      <c r="S12" s="401">
        <f t="shared" si="1"/>
        <v>-1</v>
      </c>
      <c r="U12" s="11">
        <v>2499</v>
      </c>
      <c r="V12" s="11">
        <v>2179</v>
      </c>
      <c r="W12" s="11"/>
      <c r="X12" s="401">
        <f t="shared" si="2"/>
        <v>-1</v>
      </c>
      <c r="Y12" s="401">
        <f t="shared" si="3"/>
        <v>-1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18102</v>
      </c>
      <c r="C18" s="396">
        <f>SUM(C5:C16)</f>
        <v>16223</v>
      </c>
      <c r="D18" s="396">
        <f>SUM(D5:D16)</f>
        <v>12684</v>
      </c>
      <c r="E18" s="401">
        <f>(+D18-B18)/B18</f>
        <v>-0.29930394431554525</v>
      </c>
      <c r="F18" s="401">
        <f>(+D18-C18)/C18</f>
        <v>-0.21814707514023302</v>
      </c>
      <c r="H18" s="396">
        <f>SUM(H5:H16)</f>
        <v>13610</v>
      </c>
      <c r="I18" s="396">
        <f>SUM(I5:I16)</f>
        <v>12695</v>
      </c>
      <c r="J18" s="396">
        <f>SUM(J5:J16)</f>
        <v>9658</v>
      </c>
      <c r="K18" s="401">
        <f>(+J18-H18)/H18</f>
        <v>-0.29037472446730345</v>
      </c>
      <c r="L18" s="401">
        <f>(+J18-I18)/I18</f>
        <v>-0.23922804253643168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12684</v>
      </c>
      <c r="R18" s="401">
        <f>(+Q18-O18)/O18</f>
        <v>-0.56014842043208379</v>
      </c>
      <c r="S18" s="401">
        <f>(+Q18-P18)/P18</f>
        <v>-0.48970067589314453</v>
      </c>
      <c r="U18" s="396">
        <f>SUM(U5:U16)</f>
        <v>24748</v>
      </c>
      <c r="V18" s="396">
        <f>SUM(V5:V16)</f>
        <v>21137</v>
      </c>
      <c r="W18" s="396">
        <f>SUM(W5:W16)</f>
        <v>9658</v>
      </c>
      <c r="X18" s="401">
        <f>(+W18-U18)/U18</f>
        <v>-0.60974624212057538</v>
      </c>
      <c r="Y18" s="401">
        <f>(+W18-V18)/V18</f>
        <v>-0.54307612243932446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:E29" si="8">(+D23-B23)/B23</f>
        <v>-0.2611036339165545</v>
      </c>
      <c r="F23" s="401">
        <f t="shared" ref="F23:F29" si="9">(+D23-C23)/C23</f>
        <v>-0.30197075651621108</v>
      </c>
      <c r="H23" s="396">
        <v>1189</v>
      </c>
      <c r="I23" s="396">
        <v>1188</v>
      </c>
      <c r="J23" s="396">
        <v>813</v>
      </c>
      <c r="K23" s="401">
        <f t="shared" ref="K23:K29" si="10">(+J23-H23)/H23</f>
        <v>-0.31623212783851978</v>
      </c>
      <c r="L23" s="401">
        <f t="shared" ref="L23:L29" si="11">(+J23-I23)/I23</f>
        <v>-0.31565656565656564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12">(+Q23-O23)/O23</f>
        <v>-0.2611036339165545</v>
      </c>
      <c r="S23" s="401">
        <f t="shared" ref="S23:S34" si="13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14">(+W23-U23)/U23</f>
        <v>-0.31623212783851978</v>
      </c>
      <c r="Y23" s="401">
        <f t="shared" ref="Y23:Y34" si="15">(+W23-V23)/V23</f>
        <v>-0.31565656565656564</v>
      </c>
    </row>
    <row r="24" spans="1:25" ht="12.75" customHeight="1" x14ac:dyDescent="0.2">
      <c r="A24" s="400" t="s">
        <v>99</v>
      </c>
      <c r="B24" s="396">
        <v>1369</v>
      </c>
      <c r="C24" s="396">
        <v>1531</v>
      </c>
      <c r="D24" s="396">
        <v>1177</v>
      </c>
      <c r="E24" s="401">
        <f t="shared" si="8"/>
        <v>-0.14024835646457268</v>
      </c>
      <c r="F24" s="401">
        <f t="shared" si="9"/>
        <v>-0.23122142390594383</v>
      </c>
      <c r="H24" s="396">
        <v>1108</v>
      </c>
      <c r="I24" s="396">
        <v>1133</v>
      </c>
      <c r="J24" s="396">
        <v>877</v>
      </c>
      <c r="K24" s="401">
        <f t="shared" si="10"/>
        <v>-0.20848375451263537</v>
      </c>
      <c r="L24" s="401">
        <f t="shared" si="11"/>
        <v>-0.22594880847308033</v>
      </c>
      <c r="N24" s="400" t="s">
        <v>99</v>
      </c>
      <c r="O24" s="396">
        <v>1369</v>
      </c>
      <c r="P24" s="396">
        <v>1531</v>
      </c>
      <c r="Q24" s="396">
        <v>1177</v>
      </c>
      <c r="R24" s="401">
        <f t="shared" si="12"/>
        <v>-0.14024835646457268</v>
      </c>
      <c r="S24" s="401">
        <f t="shared" si="13"/>
        <v>-0.23122142390594383</v>
      </c>
      <c r="U24" s="396">
        <v>1108</v>
      </c>
      <c r="V24" s="396">
        <v>1133</v>
      </c>
      <c r="W24" s="396">
        <v>877</v>
      </c>
      <c r="X24" s="401">
        <f t="shared" si="14"/>
        <v>-0.20848375451263537</v>
      </c>
      <c r="Y24" s="401">
        <f t="shared" si="15"/>
        <v>-0.22594880847308033</v>
      </c>
    </row>
    <row r="25" spans="1:25" ht="12.75" customHeight="1" x14ac:dyDescent="0.2">
      <c r="A25" s="400" t="s">
        <v>100</v>
      </c>
      <c r="B25" s="396">
        <v>2210</v>
      </c>
      <c r="C25" s="396">
        <v>1943</v>
      </c>
      <c r="D25" s="396">
        <v>1583</v>
      </c>
      <c r="E25" s="401">
        <f t="shared" si="8"/>
        <v>-0.283710407239819</v>
      </c>
      <c r="F25" s="401">
        <f t="shared" si="9"/>
        <v>-0.18528049408131755</v>
      </c>
      <c r="H25" s="396">
        <v>1593</v>
      </c>
      <c r="I25" s="396">
        <v>1647</v>
      </c>
      <c r="J25" s="396">
        <v>1152</v>
      </c>
      <c r="K25" s="401">
        <f t="shared" si="10"/>
        <v>-0.2768361581920904</v>
      </c>
      <c r="L25" s="401">
        <f t="shared" si="11"/>
        <v>-0.30054644808743169</v>
      </c>
      <c r="N25" s="400" t="s">
        <v>100</v>
      </c>
      <c r="O25" s="396">
        <v>2210</v>
      </c>
      <c r="P25" s="396">
        <v>1943</v>
      </c>
      <c r="Q25" s="396">
        <v>1583</v>
      </c>
      <c r="R25" s="401">
        <f t="shared" si="12"/>
        <v>-0.283710407239819</v>
      </c>
      <c r="S25" s="401">
        <f t="shared" si="13"/>
        <v>-0.18528049408131755</v>
      </c>
      <c r="U25" s="396">
        <v>1593</v>
      </c>
      <c r="V25" s="396">
        <v>1647</v>
      </c>
      <c r="W25" s="396">
        <v>1152</v>
      </c>
      <c r="X25" s="401">
        <f t="shared" si="14"/>
        <v>-0.2768361581920904</v>
      </c>
      <c r="Y25" s="401">
        <f t="shared" si="15"/>
        <v>-0.30054644808743169</v>
      </c>
    </row>
    <row r="26" spans="1:25" ht="12.75" customHeight="1" x14ac:dyDescent="0.2">
      <c r="A26" s="396" t="s">
        <v>101</v>
      </c>
      <c r="B26" s="11">
        <v>2539</v>
      </c>
      <c r="C26" s="11">
        <v>2295</v>
      </c>
      <c r="D26" s="6">
        <v>1669</v>
      </c>
      <c r="E26" s="401">
        <f t="shared" si="8"/>
        <v>-0.34265458842063806</v>
      </c>
      <c r="F26" s="401">
        <f t="shared" si="9"/>
        <v>-0.27276688453159043</v>
      </c>
      <c r="H26" s="11">
        <v>1840</v>
      </c>
      <c r="I26" s="11">
        <v>1690</v>
      </c>
      <c r="J26" s="6">
        <v>1240</v>
      </c>
      <c r="K26" s="401">
        <f t="shared" si="10"/>
        <v>-0.32608695652173914</v>
      </c>
      <c r="L26" s="401">
        <f t="shared" si="11"/>
        <v>-0.26627218934911245</v>
      </c>
      <c r="N26" s="396" t="s">
        <v>101</v>
      </c>
      <c r="O26" s="11">
        <v>2539</v>
      </c>
      <c r="P26" s="11">
        <v>2295</v>
      </c>
      <c r="Q26" s="6">
        <v>1669</v>
      </c>
      <c r="R26" s="401">
        <f t="shared" si="12"/>
        <v>-0.34265458842063806</v>
      </c>
      <c r="S26" s="401">
        <f t="shared" si="13"/>
        <v>-0.27276688453159043</v>
      </c>
      <c r="U26" s="11">
        <v>1840</v>
      </c>
      <c r="V26" s="11">
        <v>1690</v>
      </c>
      <c r="W26" s="6">
        <v>1240</v>
      </c>
      <c r="X26" s="401">
        <f t="shared" si="14"/>
        <v>-0.32608695652173914</v>
      </c>
      <c r="Y26" s="401">
        <f t="shared" si="15"/>
        <v>-0.26627218934911245</v>
      </c>
    </row>
    <row r="27" spans="1:25" ht="12.75" customHeight="1" x14ac:dyDescent="0.2">
      <c r="A27" s="396" t="s">
        <v>102</v>
      </c>
      <c r="B27" s="11">
        <v>2646</v>
      </c>
      <c r="C27" s="11">
        <v>2528</v>
      </c>
      <c r="D27" s="6">
        <v>1940</v>
      </c>
      <c r="E27" s="401">
        <f t="shared" si="8"/>
        <v>-0.2668178382464097</v>
      </c>
      <c r="F27" s="401">
        <f t="shared" si="9"/>
        <v>-0.23259493670886075</v>
      </c>
      <c r="H27" s="11">
        <v>2029</v>
      </c>
      <c r="I27" s="11">
        <v>1995</v>
      </c>
      <c r="J27" s="6">
        <v>1574</v>
      </c>
      <c r="K27" s="401">
        <f t="shared" si="10"/>
        <v>-0.22424839822572695</v>
      </c>
      <c r="L27" s="401">
        <f t="shared" si="11"/>
        <v>-0.21102756892230576</v>
      </c>
      <c r="N27" s="396" t="s">
        <v>102</v>
      </c>
      <c r="O27" s="11">
        <v>2646</v>
      </c>
      <c r="P27" s="11">
        <v>2528</v>
      </c>
      <c r="Q27" s="6">
        <v>1940</v>
      </c>
      <c r="R27" s="401">
        <f t="shared" si="12"/>
        <v>-0.2668178382464097</v>
      </c>
      <c r="S27" s="401">
        <f t="shared" si="13"/>
        <v>-0.23259493670886075</v>
      </c>
      <c r="U27" s="11">
        <v>2029</v>
      </c>
      <c r="V27" s="11">
        <v>1995</v>
      </c>
      <c r="W27" s="6">
        <v>1574</v>
      </c>
      <c r="X27" s="401">
        <f t="shared" si="14"/>
        <v>-0.22424839822572695</v>
      </c>
      <c r="Y27" s="401">
        <f t="shared" si="15"/>
        <v>-0.21102756892230576</v>
      </c>
    </row>
    <row r="28" spans="1:25" ht="12.75" customHeight="1" x14ac:dyDescent="0.2">
      <c r="A28" s="396" t="s">
        <v>103</v>
      </c>
      <c r="B28" s="11">
        <v>3506</v>
      </c>
      <c r="C28" s="11">
        <v>2751</v>
      </c>
      <c r="D28" s="6">
        <v>2104</v>
      </c>
      <c r="E28" s="401">
        <f t="shared" si="8"/>
        <v>-0.39988590986879635</v>
      </c>
      <c r="F28" s="401">
        <f t="shared" si="9"/>
        <v>-0.2351872046528535</v>
      </c>
      <c r="H28" s="11">
        <v>2494</v>
      </c>
      <c r="I28" s="11">
        <v>2230</v>
      </c>
      <c r="J28" s="6">
        <v>1740</v>
      </c>
      <c r="K28" s="401">
        <f t="shared" si="10"/>
        <v>-0.30232558139534882</v>
      </c>
      <c r="L28" s="401">
        <f t="shared" si="11"/>
        <v>-0.21973094170403587</v>
      </c>
      <c r="N28" s="396" t="s">
        <v>103</v>
      </c>
      <c r="O28" s="11">
        <v>3506</v>
      </c>
      <c r="P28" s="11">
        <v>2751</v>
      </c>
      <c r="Q28" s="6">
        <v>2104</v>
      </c>
      <c r="R28" s="401">
        <f t="shared" si="12"/>
        <v>-0.39988590986879635</v>
      </c>
      <c r="S28" s="401">
        <f t="shared" si="13"/>
        <v>-0.2351872046528535</v>
      </c>
      <c r="U28" s="11">
        <v>2494</v>
      </c>
      <c r="V28" s="11">
        <v>2230</v>
      </c>
      <c r="W28" s="6">
        <v>1740</v>
      </c>
      <c r="X28" s="401">
        <f t="shared" si="14"/>
        <v>-0.30232558139534882</v>
      </c>
      <c r="Y28" s="401">
        <f t="shared" si="15"/>
        <v>-0.21973094170403587</v>
      </c>
    </row>
    <row r="29" spans="1:25" ht="12.75" customHeight="1" x14ac:dyDescent="0.2">
      <c r="A29" s="396" t="s">
        <v>104</v>
      </c>
      <c r="B29" s="11">
        <v>2942</v>
      </c>
      <c r="C29" s="11">
        <v>2366</v>
      </c>
      <c r="D29" s="6">
        <v>1931</v>
      </c>
      <c r="E29" s="401">
        <f t="shared" si="8"/>
        <v>-0.34364377974167232</v>
      </c>
      <c r="F29" s="401">
        <f t="shared" si="9"/>
        <v>-0.18385460693153</v>
      </c>
      <c r="H29" s="11">
        <v>2465</v>
      </c>
      <c r="I29" s="11">
        <v>2040</v>
      </c>
      <c r="J29" s="6">
        <v>1644</v>
      </c>
      <c r="K29" s="401">
        <f t="shared" si="10"/>
        <v>-0.33306288032454362</v>
      </c>
      <c r="L29" s="401">
        <f t="shared" si="11"/>
        <v>-0.19411764705882353</v>
      </c>
      <c r="N29" s="396" t="s">
        <v>104</v>
      </c>
      <c r="O29" s="11">
        <v>2942</v>
      </c>
      <c r="P29" s="11">
        <v>2366</v>
      </c>
      <c r="Q29" s="6">
        <v>1931</v>
      </c>
      <c r="R29" s="401">
        <f t="shared" si="12"/>
        <v>-0.34364377974167232</v>
      </c>
      <c r="S29" s="401">
        <f t="shared" si="13"/>
        <v>-0.18385460693153</v>
      </c>
      <c r="U29" s="11">
        <v>2465</v>
      </c>
      <c r="V29" s="11">
        <v>2040</v>
      </c>
      <c r="W29" s="6">
        <v>1644</v>
      </c>
      <c r="X29" s="401">
        <f t="shared" si="14"/>
        <v>-0.33306288032454362</v>
      </c>
      <c r="Y29" s="401">
        <f t="shared" si="15"/>
        <v>-0.19411764705882353</v>
      </c>
    </row>
    <row r="30" spans="1:25" ht="12.75" customHeight="1" x14ac:dyDescent="0.2">
      <c r="A30" s="396" t="s">
        <v>105</v>
      </c>
      <c r="B30" s="11"/>
      <c r="C30" s="11"/>
      <c r="D30" s="11"/>
      <c r="E30" s="401"/>
      <c r="F30" s="401"/>
      <c r="H30" s="11"/>
      <c r="I30" s="11"/>
      <c r="J30" s="11"/>
      <c r="K30" s="401"/>
      <c r="L30" s="401"/>
      <c r="N30" s="396" t="s">
        <v>105</v>
      </c>
      <c r="O30" s="11">
        <v>2676</v>
      </c>
      <c r="P30" s="11">
        <v>2028</v>
      </c>
      <c r="Q30" s="11"/>
      <c r="R30" s="401">
        <f t="shared" si="12"/>
        <v>-1</v>
      </c>
      <c r="S30" s="401">
        <f t="shared" si="13"/>
        <v>-1</v>
      </c>
      <c r="U30" s="11">
        <v>2390</v>
      </c>
      <c r="V30" s="11">
        <v>2069</v>
      </c>
      <c r="W30" s="11"/>
      <c r="X30" s="401">
        <f t="shared" si="14"/>
        <v>-1</v>
      </c>
      <c r="Y30" s="401">
        <f t="shared" si="15"/>
        <v>-1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12"/>
        <v>-1</v>
      </c>
      <c r="S31" s="401">
        <f t="shared" si="13"/>
        <v>-1</v>
      </c>
      <c r="U31" s="11">
        <v>2194</v>
      </c>
      <c r="V31" s="11">
        <v>1816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12"/>
        <v>-1</v>
      </c>
      <c r="S32" s="401">
        <f t="shared" si="13"/>
        <v>-1</v>
      </c>
      <c r="U32" s="11">
        <v>2101</v>
      </c>
      <c r="V32" s="11">
        <v>1492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12"/>
        <v>-1</v>
      </c>
      <c r="S33" s="401">
        <f t="shared" si="13"/>
        <v>-1</v>
      </c>
      <c r="U33" s="11">
        <v>1933</v>
      </c>
      <c r="V33" s="11">
        <v>1348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12"/>
        <v>-1</v>
      </c>
      <c r="S34" s="401">
        <f t="shared" si="13"/>
        <v>-1</v>
      </c>
      <c r="T34"/>
      <c r="U34" s="11">
        <v>1963</v>
      </c>
      <c r="V34" s="6">
        <v>1272</v>
      </c>
      <c r="W34" s="6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16698</v>
      </c>
      <c r="C36" s="396">
        <f>SUM(C23:C34)</f>
        <v>14987</v>
      </c>
      <c r="D36" s="396">
        <f>SUM(D23:D34)</f>
        <v>11502</v>
      </c>
      <c r="E36" s="401">
        <f>(+D36-B36)/B36</f>
        <v>-0.31117499101688822</v>
      </c>
      <c r="F36" s="401">
        <f>(+D36-C36)/C36</f>
        <v>-0.23253486354840863</v>
      </c>
      <c r="H36" s="396">
        <f>SUM(H23:H34)</f>
        <v>12718</v>
      </c>
      <c r="I36" s="396">
        <f>SUM(I23:I34)</f>
        <v>11923</v>
      </c>
      <c r="J36" s="396">
        <f>SUM(J23:J34)</f>
        <v>9040</v>
      </c>
      <c r="K36" s="401">
        <f>(+J36-H36)/H36</f>
        <v>-0.28919641453058659</v>
      </c>
      <c r="L36" s="401">
        <f>(+J36-I36)/I36</f>
        <v>-0.24180156001006459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11502</v>
      </c>
      <c r="R36" s="401">
        <f>(+Q36-O36)/O36</f>
        <v>-0.56806489165946905</v>
      </c>
      <c r="S36" s="401">
        <f>(+Q36-P36)/P36</f>
        <v>-0.49557056398561528</v>
      </c>
      <c r="U36" s="396">
        <f>SUM(U23:U34)</f>
        <v>23299</v>
      </c>
      <c r="V36" s="396">
        <f>SUM(V23:V34)</f>
        <v>19920</v>
      </c>
      <c r="W36" s="396">
        <f>SUM(W23:W34)</f>
        <v>9040</v>
      </c>
      <c r="X36" s="401">
        <f>(+W36-U36)/U36</f>
        <v>-0.61200051504356412</v>
      </c>
      <c r="Y36" s="401">
        <f>(+W36-V36)/V36</f>
        <v>-0.54618473895582331</v>
      </c>
    </row>
    <row r="37" spans="1:29" ht="12.75" customHeight="1" x14ac:dyDescent="0.2">
      <c r="E37" s="401"/>
      <c r="R37" s="401"/>
    </row>
    <row r="38" spans="1:29" ht="12.75" customHeight="1" x14ac:dyDescent="0.25">
      <c r="Z38" s="546" t="s">
        <v>6616</v>
      </c>
      <c r="AA38" s="6"/>
      <c r="AB38" s="6"/>
      <c r="AC38" s="6"/>
    </row>
    <row r="39" spans="1:29" ht="12.75" customHeight="1" x14ac:dyDescent="0.2">
      <c r="A39" s="395"/>
      <c r="G39" s="399" t="s">
        <v>111</v>
      </c>
      <c r="N39" s="395"/>
      <c r="T39" s="399" t="s">
        <v>111</v>
      </c>
      <c r="Z39" s="547" t="s">
        <v>6612</v>
      </c>
      <c r="AA39" s="548">
        <v>2022</v>
      </c>
      <c r="AB39" s="548">
        <v>2023</v>
      </c>
      <c r="AC39" s="549" t="s">
        <v>6613</v>
      </c>
    </row>
    <row r="40" spans="1:29" ht="12.75" customHeight="1" x14ac:dyDescent="0.2">
      <c r="A40" s="395">
        <f ca="1">TODAY()</f>
        <v>45148</v>
      </c>
      <c r="G40" s="399" t="s">
        <v>3</v>
      </c>
      <c r="N40" s="395">
        <f ca="1">TODAY()</f>
        <v>45148</v>
      </c>
      <c r="T40" s="399" t="s">
        <v>3</v>
      </c>
      <c r="Z40" s="550" t="s">
        <v>10</v>
      </c>
      <c r="AA40" s="6">
        <f>I49</f>
        <v>1137</v>
      </c>
      <c r="AB40" s="6">
        <f>J49</f>
        <v>893</v>
      </c>
      <c r="AC40" s="551">
        <f>(AB40-AA40)/AA40</f>
        <v>-0.21459982409850484</v>
      </c>
    </row>
    <row r="41" spans="1:29" ht="12.75" customHeight="1" x14ac:dyDescent="0.2">
      <c r="Z41" s="552" t="s">
        <v>16</v>
      </c>
      <c r="AA41" s="6">
        <f>I68</f>
        <v>599</v>
      </c>
      <c r="AB41" s="6">
        <f>J68</f>
        <v>487</v>
      </c>
      <c r="AC41" s="551">
        <f t="shared" ref="AC41:AC44" si="16">(AB41-AA41)/AA41</f>
        <v>-0.18697829716193656</v>
      </c>
    </row>
    <row r="42" spans="1:29" ht="12.75" customHeight="1" x14ac:dyDescent="0.2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50" t="s">
        <v>11</v>
      </c>
      <c r="AA42" s="6">
        <f>I87</f>
        <v>126</v>
      </c>
      <c r="AB42" s="6">
        <f>J87</f>
        <v>106</v>
      </c>
      <c r="AC42" s="551">
        <f t="shared" si="16"/>
        <v>-0.15873015873015872</v>
      </c>
    </row>
    <row r="43" spans="1:29" ht="12.75" customHeight="1" thickBot="1" x14ac:dyDescent="0.25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:E49" si="17">(+D43-B43)/B43</f>
        <v>-0.3041182682154171</v>
      </c>
      <c r="F43" s="401">
        <f t="shared" ref="F43:F49" si="18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:K49" si="19">(+J43-H43)/H43</f>
        <v>-0.30790960451977401</v>
      </c>
      <c r="L43" s="401">
        <f t="shared" ref="L43:L49" si="20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21">(+Q43-O43)/O43</f>
        <v>-0.3041182682154171</v>
      </c>
      <c r="S43" s="401">
        <f t="shared" ref="S43:S54" si="22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23">(+W43-U43)/U43</f>
        <v>-0.30790960451977401</v>
      </c>
      <c r="Y43" s="401">
        <f t="shared" ref="Y43:Y54" si="24">(+W43-V43)/V43</f>
        <v>-0.33962264150943394</v>
      </c>
      <c r="Z43" s="553" t="s">
        <v>15</v>
      </c>
      <c r="AA43" s="43">
        <f>I106</f>
        <v>178</v>
      </c>
      <c r="AB43" s="43">
        <f>J106</f>
        <v>158</v>
      </c>
      <c r="AC43" s="551">
        <f t="shared" si="16"/>
        <v>-0.11235955056179775</v>
      </c>
    </row>
    <row r="44" spans="1:29" ht="12.75" customHeight="1" x14ac:dyDescent="0.2">
      <c r="A44" s="396" t="s">
        <v>99</v>
      </c>
      <c r="B44" s="396">
        <v>812</v>
      </c>
      <c r="C44" s="396">
        <v>934</v>
      </c>
      <c r="D44" s="396">
        <v>703</v>
      </c>
      <c r="E44" s="401">
        <f t="shared" si="17"/>
        <v>-0.13423645320197045</v>
      </c>
      <c r="F44" s="401">
        <f t="shared" si="18"/>
        <v>-0.24732334047109208</v>
      </c>
      <c r="H44" s="396">
        <v>700</v>
      </c>
      <c r="I44" s="396">
        <v>730</v>
      </c>
      <c r="J44" s="396">
        <v>534</v>
      </c>
      <c r="K44" s="401">
        <f t="shared" si="19"/>
        <v>-0.23714285714285716</v>
      </c>
      <c r="L44" s="401">
        <f t="shared" si="20"/>
        <v>-0.26849315068493151</v>
      </c>
      <c r="N44" s="396" t="s">
        <v>99</v>
      </c>
      <c r="O44" s="396">
        <v>812</v>
      </c>
      <c r="P44" s="396">
        <v>934</v>
      </c>
      <c r="Q44" s="396">
        <v>703</v>
      </c>
      <c r="R44" s="401">
        <f t="shared" si="21"/>
        <v>-0.13423645320197045</v>
      </c>
      <c r="S44" s="401">
        <f t="shared" si="22"/>
        <v>-0.24732334047109208</v>
      </c>
      <c r="U44" s="396">
        <v>700</v>
      </c>
      <c r="V44" s="396">
        <v>730</v>
      </c>
      <c r="W44" s="396">
        <v>534</v>
      </c>
      <c r="X44" s="401">
        <f t="shared" si="23"/>
        <v>-0.23714285714285716</v>
      </c>
      <c r="Y44" s="401">
        <f t="shared" si="24"/>
        <v>-0.26849315068493151</v>
      </c>
      <c r="Z44" s="550" t="s">
        <v>6614</v>
      </c>
      <c r="AA44" s="554">
        <f>SUM(AA40:AA43)</f>
        <v>2040</v>
      </c>
      <c r="AB44" s="554">
        <f>SUM(AB40:AB43)</f>
        <v>1644</v>
      </c>
      <c r="AC44" s="551">
        <f t="shared" si="16"/>
        <v>-0.19411764705882353</v>
      </c>
    </row>
    <row r="45" spans="1:29" ht="12.75" customHeight="1" x14ac:dyDescent="0.2">
      <c r="A45" s="396" t="s">
        <v>100</v>
      </c>
      <c r="B45" s="396">
        <v>1307</v>
      </c>
      <c r="C45" s="396">
        <v>1155</v>
      </c>
      <c r="D45" s="396">
        <v>909</v>
      </c>
      <c r="E45" s="401">
        <f t="shared" si="17"/>
        <v>-0.3045141545524101</v>
      </c>
      <c r="F45" s="401">
        <f t="shared" si="18"/>
        <v>-0.21298701298701297</v>
      </c>
      <c r="H45" s="396">
        <v>959</v>
      </c>
      <c r="I45" s="396">
        <v>1036</v>
      </c>
      <c r="J45" s="396">
        <v>677</v>
      </c>
      <c r="K45" s="401">
        <f t="shared" si="19"/>
        <v>-0.29405630865484877</v>
      </c>
      <c r="L45" s="401">
        <f t="shared" si="20"/>
        <v>-0.3465250965250965</v>
      </c>
      <c r="N45" s="396" t="s">
        <v>100</v>
      </c>
      <c r="O45" s="396">
        <v>1307</v>
      </c>
      <c r="P45" s="396">
        <v>1155</v>
      </c>
      <c r="Q45" s="396">
        <v>909</v>
      </c>
      <c r="R45" s="401">
        <f t="shared" si="21"/>
        <v>-0.3045141545524101</v>
      </c>
      <c r="S45" s="401">
        <f t="shared" si="22"/>
        <v>-0.21298701298701297</v>
      </c>
      <c r="U45" s="396">
        <v>959</v>
      </c>
      <c r="V45" s="396">
        <v>1036</v>
      </c>
      <c r="W45" s="396">
        <v>677</v>
      </c>
      <c r="X45" s="401">
        <f t="shared" si="23"/>
        <v>-0.29405630865484877</v>
      </c>
      <c r="Y45" s="401">
        <f t="shared" si="24"/>
        <v>-0.3465250965250965</v>
      </c>
      <c r="Z45" s="555"/>
      <c r="AA45" s="556"/>
      <c r="AB45" s="556"/>
      <c r="AC45" s="556"/>
    </row>
    <row r="46" spans="1:29" ht="12.75" customHeight="1" x14ac:dyDescent="0.2">
      <c r="A46" s="396" t="s">
        <v>101</v>
      </c>
      <c r="B46" s="11">
        <v>1464</v>
      </c>
      <c r="C46" s="11">
        <v>1287</v>
      </c>
      <c r="D46" s="6">
        <v>971</v>
      </c>
      <c r="E46" s="401">
        <f t="shared" si="17"/>
        <v>-0.33674863387978143</v>
      </c>
      <c r="F46" s="401">
        <f t="shared" si="18"/>
        <v>-0.24553224553224554</v>
      </c>
      <c r="H46" s="11">
        <v>1067</v>
      </c>
      <c r="I46" s="11">
        <v>1037</v>
      </c>
      <c r="J46" s="6">
        <v>715</v>
      </c>
      <c r="K46" s="401">
        <f t="shared" si="19"/>
        <v>-0.32989690721649484</v>
      </c>
      <c r="L46" s="401">
        <f t="shared" si="20"/>
        <v>-0.31051108968177432</v>
      </c>
      <c r="N46" s="396" t="s">
        <v>101</v>
      </c>
      <c r="O46" s="11">
        <v>1464</v>
      </c>
      <c r="P46" s="11">
        <v>1287</v>
      </c>
      <c r="Q46" s="6">
        <v>971</v>
      </c>
      <c r="R46" s="401">
        <f t="shared" si="21"/>
        <v>-0.33674863387978143</v>
      </c>
      <c r="S46" s="401">
        <f t="shared" si="22"/>
        <v>-0.24553224553224554</v>
      </c>
      <c r="U46" s="11">
        <v>1067</v>
      </c>
      <c r="V46" s="11">
        <v>1037</v>
      </c>
      <c r="W46" s="6">
        <v>715</v>
      </c>
      <c r="X46" s="401">
        <f t="shared" si="23"/>
        <v>-0.32989690721649484</v>
      </c>
      <c r="Y46" s="401">
        <f t="shared" si="24"/>
        <v>-0.31051108968177432</v>
      </c>
      <c r="Z46" s="550" t="s">
        <v>12</v>
      </c>
      <c r="AA46" s="6">
        <f>I125</f>
        <v>275</v>
      </c>
      <c r="AB46" s="6">
        <f>J125</f>
        <v>228</v>
      </c>
      <c r="AC46" s="551">
        <f t="shared" ref="AC46:AC48" si="25">(AB46-AA46)/AA46</f>
        <v>-0.1709090909090909</v>
      </c>
    </row>
    <row r="47" spans="1:29" ht="12.75" customHeight="1" x14ac:dyDescent="0.2">
      <c r="A47" s="396" t="s">
        <v>102</v>
      </c>
      <c r="B47" s="11">
        <v>1586</v>
      </c>
      <c r="C47" s="11">
        <v>1462</v>
      </c>
      <c r="D47" s="6">
        <v>1061</v>
      </c>
      <c r="E47" s="401">
        <f t="shared" si="17"/>
        <v>-0.33102143757881464</v>
      </c>
      <c r="F47" s="401">
        <f t="shared" si="18"/>
        <v>-0.27428180574555405</v>
      </c>
      <c r="H47" s="11">
        <v>1214</v>
      </c>
      <c r="I47" s="11">
        <v>1171</v>
      </c>
      <c r="J47" s="6">
        <v>906</v>
      </c>
      <c r="K47" s="401">
        <f t="shared" si="19"/>
        <v>-0.25370675453047775</v>
      </c>
      <c r="L47" s="401">
        <f t="shared" si="20"/>
        <v>-0.22630230572160548</v>
      </c>
      <c r="N47" s="396" t="s">
        <v>102</v>
      </c>
      <c r="O47" s="11">
        <v>1586</v>
      </c>
      <c r="P47" s="11">
        <v>1462</v>
      </c>
      <c r="Q47" s="6">
        <v>1061</v>
      </c>
      <c r="R47" s="401">
        <f t="shared" si="21"/>
        <v>-0.33102143757881464</v>
      </c>
      <c r="S47" s="401">
        <f t="shared" si="22"/>
        <v>-0.27428180574555405</v>
      </c>
      <c r="U47" s="11">
        <v>1214</v>
      </c>
      <c r="V47" s="11">
        <v>1171</v>
      </c>
      <c r="W47" s="6">
        <v>906</v>
      </c>
      <c r="X47" s="401">
        <f t="shared" si="23"/>
        <v>-0.25370675453047775</v>
      </c>
      <c r="Y47" s="401">
        <f t="shared" si="24"/>
        <v>-0.22630230572160548</v>
      </c>
      <c r="Z47" s="552" t="s">
        <v>8</v>
      </c>
      <c r="AA47" s="6">
        <f>I144</f>
        <v>194</v>
      </c>
      <c r="AB47" s="6">
        <f>J144</f>
        <v>157</v>
      </c>
      <c r="AC47" s="551">
        <f t="shared" si="25"/>
        <v>-0.19072164948453607</v>
      </c>
    </row>
    <row r="48" spans="1:29" ht="12.75" customHeight="1" thickBot="1" x14ac:dyDescent="0.25">
      <c r="A48" s="396" t="s">
        <v>103</v>
      </c>
      <c r="B48" s="11">
        <v>2192</v>
      </c>
      <c r="C48" s="11">
        <v>1570</v>
      </c>
      <c r="D48" s="6">
        <v>1184</v>
      </c>
      <c r="E48" s="401">
        <f t="shared" si="17"/>
        <v>-0.45985401459854014</v>
      </c>
      <c r="F48" s="401">
        <f t="shared" si="18"/>
        <v>-0.24585987261146497</v>
      </c>
      <c r="H48" s="11">
        <v>1375</v>
      </c>
      <c r="I48" s="11">
        <v>1251</v>
      </c>
      <c r="J48" s="6">
        <v>939</v>
      </c>
      <c r="K48" s="401">
        <f t="shared" si="19"/>
        <v>-0.31709090909090909</v>
      </c>
      <c r="L48" s="401">
        <f t="shared" si="20"/>
        <v>-0.24940047961630696</v>
      </c>
      <c r="N48" s="396" t="s">
        <v>103</v>
      </c>
      <c r="O48" s="11">
        <v>2192</v>
      </c>
      <c r="P48" s="11">
        <v>1570</v>
      </c>
      <c r="Q48" s="6">
        <v>1184</v>
      </c>
      <c r="R48" s="401">
        <f t="shared" si="21"/>
        <v>-0.45985401459854014</v>
      </c>
      <c r="S48" s="401">
        <f t="shared" si="22"/>
        <v>-0.24585987261146497</v>
      </c>
      <c r="U48" s="11">
        <v>1375</v>
      </c>
      <c r="V48" s="11">
        <v>1251</v>
      </c>
      <c r="W48" s="6">
        <v>939</v>
      </c>
      <c r="X48" s="401">
        <f t="shared" si="23"/>
        <v>-0.31709090909090909</v>
      </c>
      <c r="Y48" s="401">
        <f t="shared" si="24"/>
        <v>-0.24940047961630696</v>
      </c>
      <c r="Z48" s="557" t="s">
        <v>14</v>
      </c>
      <c r="AA48" s="43">
        <f>I165</f>
        <v>155</v>
      </c>
      <c r="AB48" s="43">
        <f>J165</f>
        <v>124</v>
      </c>
      <c r="AC48" s="551">
        <f t="shared" si="25"/>
        <v>-0.2</v>
      </c>
    </row>
    <row r="49" spans="1:29" ht="12.75" customHeight="1" x14ac:dyDescent="0.2">
      <c r="A49" s="11" t="s">
        <v>104</v>
      </c>
      <c r="B49" s="11">
        <v>1773</v>
      </c>
      <c r="C49" s="11">
        <v>1382</v>
      </c>
      <c r="D49" s="6">
        <v>1130</v>
      </c>
      <c r="E49" s="481">
        <f t="shared" si="17"/>
        <v>-0.36266215454032713</v>
      </c>
      <c r="F49" s="481">
        <f t="shared" si="18"/>
        <v>-0.18234442836468887</v>
      </c>
      <c r="G49" s="11"/>
      <c r="H49" s="11">
        <v>1405</v>
      </c>
      <c r="I49" s="11">
        <v>1137</v>
      </c>
      <c r="J49" s="6">
        <v>893</v>
      </c>
      <c r="K49" s="481">
        <f t="shared" si="19"/>
        <v>-0.36441281138790038</v>
      </c>
      <c r="L49" s="481">
        <f t="shared" si="20"/>
        <v>-0.21459982409850484</v>
      </c>
      <c r="N49" s="11" t="s">
        <v>104</v>
      </c>
      <c r="O49" s="11">
        <v>1773</v>
      </c>
      <c r="P49" s="11">
        <v>1382</v>
      </c>
      <c r="Q49" s="6">
        <v>1130</v>
      </c>
      <c r="R49" s="481">
        <f t="shared" si="21"/>
        <v>-0.36266215454032713</v>
      </c>
      <c r="S49" s="481">
        <f t="shared" si="22"/>
        <v>-0.18234442836468887</v>
      </c>
      <c r="T49" s="11"/>
      <c r="U49" s="11">
        <v>1405</v>
      </c>
      <c r="V49" s="11">
        <v>1137</v>
      </c>
      <c r="W49" s="6">
        <v>893</v>
      </c>
      <c r="X49" s="481">
        <f t="shared" si="23"/>
        <v>-0.36441281138790038</v>
      </c>
      <c r="Y49" s="481">
        <f t="shared" si="24"/>
        <v>-0.21459982409850484</v>
      </c>
      <c r="Z49" s="552" t="s">
        <v>6615</v>
      </c>
      <c r="AA49" s="558">
        <f>SUM(AA46:AA48)+AA44</f>
        <v>2664</v>
      </c>
      <c r="AB49" s="558">
        <f>SUM(AB46:AB48)+AB44</f>
        <v>2153</v>
      </c>
      <c r="AC49" s="551">
        <f>(AB49-AA49)/AA49</f>
        <v>-0.19181681681681681</v>
      </c>
    </row>
    <row r="50" spans="1:29" ht="12.75" customHeight="1" x14ac:dyDescent="0.2">
      <c r="A50" s="396" t="s">
        <v>105</v>
      </c>
      <c r="B50" s="11"/>
      <c r="C50" s="11"/>
      <c r="D50" s="11"/>
      <c r="E50" s="401"/>
      <c r="F50" s="401"/>
      <c r="H50" s="11"/>
      <c r="I50" s="11"/>
      <c r="J50" s="11"/>
      <c r="K50" s="401"/>
      <c r="L50" s="401"/>
      <c r="N50" s="396" t="s">
        <v>105</v>
      </c>
      <c r="O50" s="11">
        <v>1572</v>
      </c>
      <c r="P50" s="11">
        <v>1184</v>
      </c>
      <c r="Q50" s="11"/>
      <c r="R50" s="401">
        <f t="shared" si="21"/>
        <v>-1</v>
      </c>
      <c r="S50" s="401">
        <f t="shared" si="22"/>
        <v>-1</v>
      </c>
      <c r="U50" s="11">
        <v>1333</v>
      </c>
      <c r="V50" s="11">
        <v>1159</v>
      </c>
      <c r="W50" s="11"/>
      <c r="X50" s="401">
        <f t="shared" si="23"/>
        <v>-1</v>
      </c>
      <c r="Y50" s="401">
        <f t="shared" si="24"/>
        <v>-1</v>
      </c>
      <c r="Z50" s="559"/>
      <c r="AA50" s="560"/>
      <c r="AB50" s="560"/>
      <c r="AC50" s="560"/>
    </row>
    <row r="51" spans="1:29" ht="12.75" customHeight="1" thickBot="1" x14ac:dyDescent="0.25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21"/>
        <v>-1</v>
      </c>
      <c r="S51" s="401">
        <f t="shared" si="22"/>
        <v>-1</v>
      </c>
      <c r="U51" s="11">
        <v>1219</v>
      </c>
      <c r="V51" s="11">
        <v>1004</v>
      </c>
      <c r="W51" s="11"/>
      <c r="X51" s="401">
        <f t="shared" si="23"/>
        <v>-1</v>
      </c>
      <c r="Y51" s="401">
        <f t="shared" si="24"/>
        <v>-1</v>
      </c>
      <c r="Z51" s="561" t="s">
        <v>6617</v>
      </c>
      <c r="AA51" s="562"/>
      <c r="AB51" s="562"/>
      <c r="AC51" s="562"/>
    </row>
    <row r="52" spans="1:29" ht="12.75" customHeight="1" thickBot="1" x14ac:dyDescent="0.25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21"/>
        <v>-1</v>
      </c>
      <c r="S52" s="401">
        <f t="shared" si="22"/>
        <v>-1</v>
      </c>
      <c r="U52" s="11">
        <v>1198</v>
      </c>
      <c r="V52" s="11">
        <v>853</v>
      </c>
      <c r="W52" s="11"/>
      <c r="X52" s="401">
        <f t="shared" si="23"/>
        <v>-1</v>
      </c>
      <c r="Y52" s="401">
        <f t="shared" si="24"/>
        <v>-1</v>
      </c>
      <c r="Z52" s="563" t="s">
        <v>6612</v>
      </c>
      <c r="AA52" s="548">
        <v>2022</v>
      </c>
      <c r="AB52" s="548">
        <v>2023</v>
      </c>
      <c r="AC52" s="549" t="s">
        <v>6613</v>
      </c>
    </row>
    <row r="53" spans="1:29" ht="12.75" customHeight="1" x14ac:dyDescent="0.2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21"/>
        <v>-1</v>
      </c>
      <c r="S53" s="401">
        <f t="shared" si="22"/>
        <v>-1</v>
      </c>
      <c r="U53" s="11">
        <v>1087</v>
      </c>
      <c r="V53" s="11">
        <v>777</v>
      </c>
      <c r="W53" s="11"/>
      <c r="X53" s="401">
        <f t="shared" si="23"/>
        <v>-1</v>
      </c>
      <c r="Y53" s="401">
        <f t="shared" si="24"/>
        <v>-1</v>
      </c>
      <c r="Z53" s="564" t="s">
        <v>10</v>
      </c>
      <c r="AA53" s="6">
        <f>C49</f>
        <v>1382</v>
      </c>
      <c r="AB53" s="6">
        <f>D49</f>
        <v>1130</v>
      </c>
      <c r="AC53" s="551">
        <f t="shared" ref="AC53:AC57" si="26">(AB53-AA53)/AA53</f>
        <v>-0.18234442836468887</v>
      </c>
    </row>
    <row r="54" spans="1:29" ht="12.75" customHeight="1" x14ac:dyDescent="0.2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21"/>
        <v>-1</v>
      </c>
      <c r="S54" s="401">
        <f t="shared" si="22"/>
        <v>-1</v>
      </c>
      <c r="T54"/>
      <c r="U54" s="11">
        <v>1178</v>
      </c>
      <c r="V54" s="6">
        <v>746</v>
      </c>
      <c r="W54" s="6"/>
      <c r="X54" s="385">
        <f t="shared" si="23"/>
        <v>-1</v>
      </c>
      <c r="Y54" s="385">
        <f t="shared" si="24"/>
        <v>-1</v>
      </c>
      <c r="Z54" s="552" t="s">
        <v>16</v>
      </c>
      <c r="AA54" s="6">
        <f>C68</f>
        <v>650</v>
      </c>
      <c r="AB54" s="6">
        <f>D68</f>
        <v>529</v>
      </c>
      <c r="AC54" s="551">
        <f t="shared" si="26"/>
        <v>-0.18615384615384614</v>
      </c>
    </row>
    <row r="55" spans="1:29" ht="12.75" customHeight="1" x14ac:dyDescent="0.2">
      <c r="Z55" s="550" t="s">
        <v>11</v>
      </c>
      <c r="AA55" s="6">
        <f>C87</f>
        <v>122</v>
      </c>
      <c r="AB55" s="6">
        <f>D87</f>
        <v>125</v>
      </c>
      <c r="AC55" s="551">
        <f t="shared" si="26"/>
        <v>2.4590163934426229E-2</v>
      </c>
    </row>
    <row r="56" spans="1:29" ht="12.75" customHeight="1" thickBot="1" x14ac:dyDescent="0.25">
      <c r="A56" s="396" t="s">
        <v>110</v>
      </c>
      <c r="B56" s="396">
        <f>SUM(B43:B54)</f>
        <v>10081</v>
      </c>
      <c r="C56" s="396">
        <f>SUM(C43:C54)</f>
        <v>8865</v>
      </c>
      <c r="D56" s="396">
        <f>SUM(D43:D54)</f>
        <v>6617</v>
      </c>
      <c r="E56" s="401">
        <f>(+D56-B56)/B56</f>
        <v>-0.34361670469199485</v>
      </c>
      <c r="F56" s="401">
        <f>(+D56-C56)/C56</f>
        <v>-0.25358150028200788</v>
      </c>
      <c r="H56" s="396">
        <f>SUM(H43:H54)</f>
        <v>7428</v>
      </c>
      <c r="I56" s="396">
        <f>SUM(I43:I54)</f>
        <v>7104</v>
      </c>
      <c r="J56" s="396">
        <f>SUM(J43:J54)</f>
        <v>5154</v>
      </c>
      <c r="K56" s="401">
        <f>(+J56-H56)/H56</f>
        <v>-0.3061389337641357</v>
      </c>
      <c r="L56" s="401">
        <f>(+J56-I56)/I56</f>
        <v>-0.27449324324324326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6617</v>
      </c>
      <c r="R56" s="401">
        <f>(+Q56-O56)/O56</f>
        <v>-0.59096247759164244</v>
      </c>
      <c r="S56" s="401">
        <f>(+Q56-P56)/P56</f>
        <v>-0.50872373598633902</v>
      </c>
      <c r="U56" s="396">
        <f>SUM(U43:U54)</f>
        <v>13443</v>
      </c>
      <c r="V56" s="396">
        <f>SUM(V43:V54)</f>
        <v>11643</v>
      </c>
      <c r="W56" s="396">
        <f>SUM(W43:W54)</f>
        <v>5154</v>
      </c>
      <c r="X56" s="401">
        <f>(+W56-U56)/U56</f>
        <v>-0.6166034367328721</v>
      </c>
      <c r="Y56" s="401">
        <f>(+W56-V56)/V56</f>
        <v>-0.55733058490079879</v>
      </c>
      <c r="Z56" s="553" t="s">
        <v>15</v>
      </c>
      <c r="AA56" s="43">
        <f>C106</f>
        <v>212</v>
      </c>
      <c r="AB56" s="43">
        <f>D106</f>
        <v>147</v>
      </c>
      <c r="AC56" s="551">
        <f>(AB56-AA56)/AA56</f>
        <v>-0.30660377358490565</v>
      </c>
    </row>
    <row r="57" spans="1:29" ht="12.75" customHeight="1" x14ac:dyDescent="0.2">
      <c r="Z57" s="550" t="s">
        <v>6614</v>
      </c>
      <c r="AA57" s="554">
        <f>SUM(AA53:AA56)</f>
        <v>2366</v>
      </c>
      <c r="AB57" s="554">
        <f>SUM(AB53:AB56)</f>
        <v>1931</v>
      </c>
      <c r="AC57" s="551">
        <f t="shared" si="26"/>
        <v>-0.18385460693153</v>
      </c>
    </row>
    <row r="58" spans="1:29" ht="12.75" customHeight="1" x14ac:dyDescent="0.2">
      <c r="G58" s="399" t="s">
        <v>112</v>
      </c>
      <c r="T58" s="399" t="s">
        <v>112</v>
      </c>
      <c r="Z58" s="555"/>
      <c r="AA58" s="556"/>
      <c r="AB58" s="556"/>
      <c r="AC58" s="556"/>
    </row>
    <row r="59" spans="1:29" ht="12.75" customHeight="1" x14ac:dyDescent="0.2">
      <c r="G59" s="399" t="s">
        <v>3</v>
      </c>
      <c r="T59" s="399" t="s">
        <v>3</v>
      </c>
      <c r="Z59" s="550" t="s">
        <v>12</v>
      </c>
      <c r="AA59" s="6">
        <f>C125</f>
        <v>337</v>
      </c>
      <c r="AB59" s="6">
        <f>D125</f>
        <v>261</v>
      </c>
      <c r="AC59" s="551">
        <f t="shared" ref="AC59:AC61" si="27">(AB59-AA59)/AA59</f>
        <v>-0.22551928783382788</v>
      </c>
    </row>
    <row r="60" spans="1:29" ht="12.75" customHeight="1" x14ac:dyDescent="0.2">
      <c r="G60" s="399"/>
      <c r="T60" s="399"/>
      <c r="Z60" s="552" t="s">
        <v>8</v>
      </c>
      <c r="AA60" s="6">
        <f>C144</f>
        <v>235</v>
      </c>
      <c r="AB60" s="6">
        <f>D144</f>
        <v>212</v>
      </c>
      <c r="AC60" s="551">
        <f t="shared" si="27"/>
        <v>-9.7872340425531917E-2</v>
      </c>
    </row>
    <row r="61" spans="1:29" ht="12.75" customHeight="1" thickBot="1" x14ac:dyDescent="0.25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  <c r="Z61" s="557" t="s">
        <v>14</v>
      </c>
      <c r="AA61" s="43">
        <f>C165</f>
        <v>205</v>
      </c>
      <c r="AB61" s="43">
        <f>D165</f>
        <v>171</v>
      </c>
      <c r="AC61" s="551">
        <f t="shared" si="27"/>
        <v>-0.16585365853658537</v>
      </c>
    </row>
    <row r="62" spans="1:29" ht="12.75" customHeight="1" x14ac:dyDescent="0.2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:E68" si="28">(+D62-B62)/B62</f>
        <v>-6.2091503267973858E-2</v>
      </c>
      <c r="F62" s="401">
        <f t="shared" ref="F62:F68" si="29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:K68" si="30">(+J62-H62)/H62</f>
        <v>-0.33222591362126247</v>
      </c>
      <c r="L62" s="401">
        <f t="shared" ref="L62:L68" si="31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32">(+Q62-O62)/O62</f>
        <v>-6.2091503267973858E-2</v>
      </c>
      <c r="S62" s="401">
        <f t="shared" ref="S62:S73" si="33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34">(+W62-U62)/U62</f>
        <v>-0.33222591362126247</v>
      </c>
      <c r="Y62" s="401">
        <f t="shared" ref="Y62:Y73" si="35">(+W62-V62)/V62</f>
        <v>-0.20238095238095238</v>
      </c>
      <c r="Z62" s="552" t="s">
        <v>6615</v>
      </c>
      <c r="AA62" s="558">
        <f>SUM(AA59:AA61)+AA57</f>
        <v>3143</v>
      </c>
      <c r="AB62" s="558">
        <f>SUM(AB59:AB61)+AB57</f>
        <v>2575</v>
      </c>
      <c r="AC62" s="551">
        <f>(AB62-AA62)/AA62</f>
        <v>-0.18071905822462617</v>
      </c>
    </row>
    <row r="63" spans="1:29" ht="12.75" customHeight="1" x14ac:dyDescent="0.2">
      <c r="A63" s="396" t="s">
        <v>99</v>
      </c>
      <c r="B63" s="396">
        <v>353</v>
      </c>
      <c r="C63" s="396">
        <v>380</v>
      </c>
      <c r="D63" s="396">
        <v>292</v>
      </c>
      <c r="E63" s="401">
        <f t="shared" si="28"/>
        <v>-0.17280453257790368</v>
      </c>
      <c r="F63" s="401">
        <f t="shared" si="29"/>
        <v>-0.23157894736842105</v>
      </c>
      <c r="H63" s="396">
        <v>245</v>
      </c>
      <c r="I63" s="396">
        <v>247</v>
      </c>
      <c r="J63" s="396">
        <v>223</v>
      </c>
      <c r="K63" s="401">
        <f t="shared" si="30"/>
        <v>-8.9795918367346933E-2</v>
      </c>
      <c r="L63" s="401">
        <f t="shared" si="31"/>
        <v>-9.7165991902834009E-2</v>
      </c>
      <c r="N63" s="396" t="s">
        <v>99</v>
      </c>
      <c r="O63" s="396">
        <v>353</v>
      </c>
      <c r="P63" s="396">
        <v>380</v>
      </c>
      <c r="Q63" s="396">
        <v>292</v>
      </c>
      <c r="R63" s="401">
        <f t="shared" si="32"/>
        <v>-0.17280453257790368</v>
      </c>
      <c r="S63" s="401">
        <f t="shared" si="33"/>
        <v>-0.23157894736842105</v>
      </c>
      <c r="U63" s="396">
        <v>245</v>
      </c>
      <c r="V63" s="396">
        <v>247</v>
      </c>
      <c r="W63" s="396">
        <v>223</v>
      </c>
      <c r="X63" s="401">
        <f t="shared" si="34"/>
        <v>-8.9795918367346933E-2</v>
      </c>
      <c r="Y63" s="401">
        <f t="shared" si="35"/>
        <v>-9.7165991902834009E-2</v>
      </c>
    </row>
    <row r="64" spans="1:29" ht="12.75" customHeight="1" x14ac:dyDescent="0.2">
      <c r="A64" s="396" t="s">
        <v>100</v>
      </c>
      <c r="B64" s="396">
        <v>567</v>
      </c>
      <c r="C64" s="396">
        <v>496</v>
      </c>
      <c r="D64" s="396">
        <v>447</v>
      </c>
      <c r="E64" s="401">
        <f t="shared" si="28"/>
        <v>-0.21164021164021163</v>
      </c>
      <c r="F64" s="401">
        <f t="shared" si="29"/>
        <v>-9.8790322580645157E-2</v>
      </c>
      <c r="H64" s="396">
        <v>386</v>
      </c>
      <c r="I64" s="396">
        <v>363</v>
      </c>
      <c r="J64" s="396">
        <v>299</v>
      </c>
      <c r="K64" s="401">
        <f t="shared" si="30"/>
        <v>-0.22538860103626943</v>
      </c>
      <c r="L64" s="401">
        <f t="shared" si="31"/>
        <v>-0.17630853994490359</v>
      </c>
      <c r="M64" s="401"/>
      <c r="N64" s="396" t="s">
        <v>100</v>
      </c>
      <c r="O64" s="396">
        <v>567</v>
      </c>
      <c r="P64" s="396">
        <v>496</v>
      </c>
      <c r="Q64" s="396">
        <v>447</v>
      </c>
      <c r="R64" s="401">
        <f t="shared" si="32"/>
        <v>-0.21164021164021163</v>
      </c>
      <c r="S64" s="401">
        <f t="shared" si="33"/>
        <v>-9.8790322580645157E-2</v>
      </c>
      <c r="U64" s="396">
        <v>386</v>
      </c>
      <c r="V64" s="396">
        <v>363</v>
      </c>
      <c r="W64" s="396">
        <v>299</v>
      </c>
      <c r="X64" s="401">
        <f t="shared" si="34"/>
        <v>-0.22538860103626943</v>
      </c>
      <c r="Y64" s="401">
        <f t="shared" si="35"/>
        <v>-0.17630853994490359</v>
      </c>
    </row>
    <row r="65" spans="1:25" ht="12.75" customHeight="1" x14ac:dyDescent="0.2">
      <c r="A65" s="396" t="s">
        <v>101</v>
      </c>
      <c r="B65" s="11">
        <v>702</v>
      </c>
      <c r="C65" s="11">
        <v>627</v>
      </c>
      <c r="D65" s="6">
        <v>444</v>
      </c>
      <c r="E65" s="401">
        <f t="shared" si="28"/>
        <v>-0.36752136752136755</v>
      </c>
      <c r="F65" s="401">
        <f t="shared" si="29"/>
        <v>-0.291866028708134</v>
      </c>
      <c r="H65" s="11">
        <v>487</v>
      </c>
      <c r="I65" s="11">
        <v>429</v>
      </c>
      <c r="J65" s="6">
        <v>340</v>
      </c>
      <c r="K65" s="401">
        <f t="shared" si="30"/>
        <v>-0.30184804928131415</v>
      </c>
      <c r="L65" s="401">
        <f t="shared" si="31"/>
        <v>-0.20745920745920746</v>
      </c>
      <c r="N65" s="396" t="s">
        <v>101</v>
      </c>
      <c r="O65" s="11">
        <v>702</v>
      </c>
      <c r="P65" s="11">
        <v>627</v>
      </c>
      <c r="Q65" s="6">
        <v>444</v>
      </c>
      <c r="R65" s="401">
        <f t="shared" si="32"/>
        <v>-0.36752136752136755</v>
      </c>
      <c r="S65" s="401">
        <f t="shared" si="33"/>
        <v>-0.291866028708134</v>
      </c>
      <c r="U65" s="11">
        <v>487</v>
      </c>
      <c r="V65" s="11">
        <v>429</v>
      </c>
      <c r="W65" s="6">
        <v>340</v>
      </c>
      <c r="X65" s="401">
        <f t="shared" si="34"/>
        <v>-0.30184804928131415</v>
      </c>
      <c r="Y65" s="401">
        <f t="shared" si="35"/>
        <v>-0.20745920745920746</v>
      </c>
    </row>
    <row r="66" spans="1:25" ht="12.75" customHeight="1" x14ac:dyDescent="0.2">
      <c r="A66" s="396" t="s">
        <v>102</v>
      </c>
      <c r="B66" s="11">
        <v>652</v>
      </c>
      <c r="C66" s="11">
        <v>688</v>
      </c>
      <c r="D66" s="6">
        <v>537</v>
      </c>
      <c r="E66" s="401">
        <f t="shared" si="28"/>
        <v>-0.17638036809815952</v>
      </c>
      <c r="F66" s="401">
        <f t="shared" si="29"/>
        <v>-0.21947674418604651</v>
      </c>
      <c r="H66" s="11">
        <v>539</v>
      </c>
      <c r="I66" s="11">
        <v>525</v>
      </c>
      <c r="J66" s="6">
        <v>414</v>
      </c>
      <c r="K66" s="401">
        <f t="shared" si="30"/>
        <v>-0.23191094619666047</v>
      </c>
      <c r="L66" s="401">
        <f t="shared" si="31"/>
        <v>-0.21142857142857144</v>
      </c>
      <c r="N66" s="396" t="s">
        <v>102</v>
      </c>
      <c r="O66" s="11">
        <v>652</v>
      </c>
      <c r="P66" s="11">
        <v>688</v>
      </c>
      <c r="Q66" s="6">
        <v>537</v>
      </c>
      <c r="R66" s="401">
        <f t="shared" si="32"/>
        <v>-0.17638036809815952</v>
      </c>
      <c r="S66" s="401">
        <f t="shared" si="33"/>
        <v>-0.21947674418604651</v>
      </c>
      <c r="U66" s="11">
        <v>539</v>
      </c>
      <c r="V66" s="11">
        <v>525</v>
      </c>
      <c r="W66" s="6">
        <v>414</v>
      </c>
      <c r="X66" s="401">
        <f t="shared" si="34"/>
        <v>-0.23191094619666047</v>
      </c>
      <c r="Y66" s="401">
        <f t="shared" si="35"/>
        <v>-0.21142857142857144</v>
      </c>
    </row>
    <row r="67" spans="1:25" ht="12.75" customHeight="1" x14ac:dyDescent="0.2">
      <c r="A67" s="396" t="s">
        <v>103</v>
      </c>
      <c r="B67" s="11">
        <v>853</v>
      </c>
      <c r="C67" s="11">
        <v>781</v>
      </c>
      <c r="D67" s="6">
        <v>598</v>
      </c>
      <c r="E67" s="401">
        <f t="shared" si="28"/>
        <v>-0.2989449003516999</v>
      </c>
      <c r="F67" s="401">
        <f t="shared" si="29"/>
        <v>-0.23431498079385404</v>
      </c>
      <c r="H67" s="11">
        <v>706</v>
      </c>
      <c r="I67" s="11">
        <v>635</v>
      </c>
      <c r="J67" s="6">
        <v>536</v>
      </c>
      <c r="K67" s="401">
        <f t="shared" si="30"/>
        <v>-0.24079320113314448</v>
      </c>
      <c r="L67" s="401">
        <f t="shared" si="31"/>
        <v>-0.15590551181102363</v>
      </c>
      <c r="N67" s="396" t="s">
        <v>103</v>
      </c>
      <c r="O67" s="11">
        <v>853</v>
      </c>
      <c r="P67" s="11">
        <v>781</v>
      </c>
      <c r="Q67" s="6">
        <v>598</v>
      </c>
      <c r="R67" s="401">
        <f t="shared" si="32"/>
        <v>-0.2989449003516999</v>
      </c>
      <c r="S67" s="401">
        <f t="shared" si="33"/>
        <v>-0.23431498079385404</v>
      </c>
      <c r="U67" s="11">
        <v>706</v>
      </c>
      <c r="V67" s="11">
        <v>635</v>
      </c>
      <c r="W67" s="6">
        <v>536</v>
      </c>
      <c r="X67" s="401">
        <f t="shared" si="34"/>
        <v>-0.24079320113314448</v>
      </c>
      <c r="Y67" s="401">
        <f t="shared" si="35"/>
        <v>-0.15590551181102363</v>
      </c>
    </row>
    <row r="68" spans="1:25" ht="12.75" customHeight="1" x14ac:dyDescent="0.2">
      <c r="A68" s="396" t="s">
        <v>104</v>
      </c>
      <c r="B68" s="11">
        <v>773</v>
      </c>
      <c r="C68" s="11">
        <v>650</v>
      </c>
      <c r="D68" s="6">
        <v>529</v>
      </c>
      <c r="E68" s="401">
        <f t="shared" si="28"/>
        <v>-0.31565329883570503</v>
      </c>
      <c r="F68" s="401">
        <f t="shared" si="29"/>
        <v>-0.18615384615384614</v>
      </c>
      <c r="H68" s="11">
        <v>663</v>
      </c>
      <c r="I68" s="11">
        <v>599</v>
      </c>
      <c r="J68" s="6">
        <v>487</v>
      </c>
      <c r="K68" s="401">
        <f t="shared" si="30"/>
        <v>-0.26546003016591252</v>
      </c>
      <c r="L68" s="401">
        <f t="shared" si="31"/>
        <v>-0.18697829716193656</v>
      </c>
      <c r="N68" s="396" t="s">
        <v>104</v>
      </c>
      <c r="O68" s="11">
        <v>773</v>
      </c>
      <c r="P68" s="11">
        <v>650</v>
      </c>
      <c r="Q68" s="6">
        <v>529</v>
      </c>
      <c r="R68" s="401">
        <f t="shared" si="32"/>
        <v>-0.31565329883570503</v>
      </c>
      <c r="S68" s="401">
        <f t="shared" si="33"/>
        <v>-0.18615384615384614</v>
      </c>
      <c r="U68" s="11">
        <v>663</v>
      </c>
      <c r="V68" s="11">
        <v>599</v>
      </c>
      <c r="W68" s="6">
        <v>487</v>
      </c>
      <c r="X68" s="401">
        <f t="shared" si="34"/>
        <v>-0.26546003016591252</v>
      </c>
      <c r="Y68" s="401">
        <f t="shared" si="35"/>
        <v>-0.18697829716193656</v>
      </c>
    </row>
    <row r="69" spans="1:25" ht="12.75" customHeight="1" x14ac:dyDescent="0.2">
      <c r="A69" s="396" t="s">
        <v>105</v>
      </c>
      <c r="B69" s="11"/>
      <c r="C69" s="11"/>
      <c r="D69" s="11"/>
      <c r="E69" s="401"/>
      <c r="F69" s="401"/>
      <c r="H69" s="11"/>
      <c r="I69" s="11"/>
      <c r="J69" s="11"/>
      <c r="K69" s="401"/>
      <c r="L69" s="401"/>
      <c r="N69" s="396" t="s">
        <v>105</v>
      </c>
      <c r="O69" s="11">
        <v>709</v>
      </c>
      <c r="P69" s="11">
        <v>547</v>
      </c>
      <c r="Q69" s="11"/>
      <c r="R69" s="401">
        <f t="shared" si="32"/>
        <v>-1</v>
      </c>
      <c r="S69" s="401">
        <f t="shared" si="33"/>
        <v>-1</v>
      </c>
      <c r="U69" s="11">
        <v>682</v>
      </c>
      <c r="V69" s="11">
        <v>582</v>
      </c>
      <c r="W69" s="11"/>
      <c r="X69" s="401">
        <f t="shared" si="34"/>
        <v>-1</v>
      </c>
      <c r="Y69" s="401">
        <f t="shared" si="35"/>
        <v>-1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32"/>
        <v>-1</v>
      </c>
      <c r="S70" s="401">
        <f t="shared" si="33"/>
        <v>-1</v>
      </c>
      <c r="U70" s="11">
        <v>624</v>
      </c>
      <c r="V70" s="11">
        <v>528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32"/>
        <v>-1</v>
      </c>
      <c r="S71" s="401">
        <f t="shared" si="33"/>
        <v>-1</v>
      </c>
      <c r="U71" s="11">
        <v>557</v>
      </c>
      <c r="V71" s="11">
        <v>399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32"/>
        <v>-1</v>
      </c>
      <c r="S72" s="401">
        <f t="shared" si="33"/>
        <v>-1</v>
      </c>
      <c r="U72" s="11">
        <v>529</v>
      </c>
      <c r="V72" s="11">
        <v>378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32"/>
        <v>-1</v>
      </c>
      <c r="S73" s="401">
        <f t="shared" si="33"/>
        <v>-1</v>
      </c>
      <c r="T73"/>
      <c r="U73" s="11">
        <v>510</v>
      </c>
      <c r="V73" s="6">
        <v>342</v>
      </c>
      <c r="W73" s="6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4206</v>
      </c>
      <c r="C75" s="396">
        <f>SUM(C62:C73)</f>
        <v>3937</v>
      </c>
      <c r="D75" s="396">
        <f>SUM(D62:D73)</f>
        <v>3134</v>
      </c>
      <c r="E75" s="401">
        <f>(+D75-B75)/B75</f>
        <v>-0.25487398953875418</v>
      </c>
      <c r="F75" s="401">
        <f>(+D75-C75)/C75</f>
        <v>-0.20396240792481585</v>
      </c>
      <c r="H75" s="396">
        <f>SUM(H62:H73)</f>
        <v>3327</v>
      </c>
      <c r="I75" s="396">
        <f>SUM(I62:I73)</f>
        <v>3050</v>
      </c>
      <c r="J75" s="396">
        <f>SUM(J62:J73)</f>
        <v>2500</v>
      </c>
      <c r="K75" s="401">
        <f>(+J75-H75)/H75</f>
        <v>-0.24857228734595732</v>
      </c>
      <c r="L75" s="401">
        <f>(+J75-I75)/I75</f>
        <v>-0.18032786885245902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3134</v>
      </c>
      <c r="R75" s="401">
        <f>(+Q75-O75)/O75</f>
        <v>-0.52701479022034414</v>
      </c>
      <c r="S75" s="401">
        <f>(+Q75-P75)/P75</f>
        <v>-0.47948845706693238</v>
      </c>
      <c r="U75" s="396">
        <f>SUM(U62:U73)</f>
        <v>6229</v>
      </c>
      <c r="V75" s="396">
        <f>SUM(V62:V73)</f>
        <v>5279</v>
      </c>
      <c r="W75" s="396">
        <f>SUM(W62:W73)</f>
        <v>2500</v>
      </c>
      <c r="X75" s="401">
        <f>(+W75-U75)/U75</f>
        <v>-0.59865146893562371</v>
      </c>
      <c r="Y75" s="401">
        <f>(+W75-V75)/V75</f>
        <v>-0.52642545936730445</v>
      </c>
    </row>
    <row r="76" spans="1:25" ht="12.75" customHeight="1" x14ac:dyDescent="0.2"/>
    <row r="77" spans="1:25" ht="12.75" customHeight="1" x14ac:dyDescent="0.2">
      <c r="A77" s="395">
        <f ca="1">TODAY()</f>
        <v>45148</v>
      </c>
      <c r="G77" s="399" t="s">
        <v>113</v>
      </c>
      <c r="N77" s="395">
        <f ca="1">TODAY()</f>
        <v>45148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:E87" si="36">(+D81-B81)/B81</f>
        <v>-0.27272727272727271</v>
      </c>
      <c r="F81" s="401">
        <f t="shared" ref="F81:F87" si="37">(+D81-C81)/C81</f>
        <v>-0.1</v>
      </c>
      <c r="H81" s="396">
        <v>83</v>
      </c>
      <c r="I81" s="396">
        <v>73</v>
      </c>
      <c r="J81" s="396">
        <v>59</v>
      </c>
      <c r="K81" s="401">
        <f t="shared" ref="K81:K87" si="38">(+J81-H81)/H81</f>
        <v>-0.28915662650602408</v>
      </c>
      <c r="L81" s="401">
        <f t="shared" ref="L81:L87" si="39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40">(+Q81-O81)/O81</f>
        <v>-0.27272727272727271</v>
      </c>
      <c r="S81" s="401">
        <f t="shared" ref="S81:S92" si="41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42">(+W81-U81)/U81</f>
        <v>-0.28915662650602408</v>
      </c>
      <c r="Y81" s="401">
        <f t="shared" ref="Y81:Y92" si="43">(+W81-V81)/V81</f>
        <v>-0.19178082191780821</v>
      </c>
    </row>
    <row r="82" spans="1:25" ht="12.75" customHeight="1" x14ac:dyDescent="0.2">
      <c r="A82" s="396" t="s">
        <v>99</v>
      </c>
      <c r="B82" s="396">
        <v>81</v>
      </c>
      <c r="C82" s="396">
        <v>92</v>
      </c>
      <c r="D82" s="396">
        <v>84</v>
      </c>
      <c r="E82" s="401">
        <f t="shared" si="36"/>
        <v>3.7037037037037035E-2</v>
      </c>
      <c r="F82" s="401">
        <f t="shared" si="37"/>
        <v>-8.6956521739130432E-2</v>
      </c>
      <c r="H82" s="396">
        <v>63</v>
      </c>
      <c r="I82" s="396">
        <v>78</v>
      </c>
      <c r="J82" s="396">
        <v>57</v>
      </c>
      <c r="K82" s="401">
        <f t="shared" si="38"/>
        <v>-9.5238095238095233E-2</v>
      </c>
      <c r="L82" s="401">
        <f t="shared" si="39"/>
        <v>-0.26923076923076922</v>
      </c>
      <c r="N82" s="396" t="s">
        <v>99</v>
      </c>
      <c r="O82" s="396">
        <v>81</v>
      </c>
      <c r="P82" s="396">
        <v>92</v>
      </c>
      <c r="Q82" s="396">
        <v>84</v>
      </c>
      <c r="R82" s="401">
        <f t="shared" si="40"/>
        <v>3.7037037037037035E-2</v>
      </c>
      <c r="S82" s="401">
        <f t="shared" si="41"/>
        <v>-8.6956521739130432E-2</v>
      </c>
      <c r="U82" s="396">
        <v>63</v>
      </c>
      <c r="V82" s="396">
        <v>78</v>
      </c>
      <c r="W82" s="396">
        <v>57</v>
      </c>
      <c r="X82" s="401">
        <f t="shared" si="42"/>
        <v>-9.5238095238095233E-2</v>
      </c>
      <c r="Y82" s="401">
        <f t="shared" si="43"/>
        <v>-0.26923076923076922</v>
      </c>
    </row>
    <row r="83" spans="1:25" ht="12.75" customHeight="1" x14ac:dyDescent="0.2">
      <c r="A83" s="396" t="s">
        <v>100</v>
      </c>
      <c r="B83" s="396">
        <v>135</v>
      </c>
      <c r="C83" s="396">
        <v>108</v>
      </c>
      <c r="D83" s="396">
        <v>99</v>
      </c>
      <c r="E83" s="401">
        <f t="shared" si="36"/>
        <v>-0.26666666666666666</v>
      </c>
      <c r="F83" s="401">
        <f t="shared" si="37"/>
        <v>-8.3333333333333329E-2</v>
      </c>
      <c r="H83" s="396">
        <v>97</v>
      </c>
      <c r="I83" s="396">
        <v>110</v>
      </c>
      <c r="J83" s="396">
        <v>85</v>
      </c>
      <c r="K83" s="401">
        <f t="shared" si="38"/>
        <v>-0.12371134020618557</v>
      </c>
      <c r="L83" s="401">
        <f t="shared" si="39"/>
        <v>-0.22727272727272727</v>
      </c>
      <c r="N83" s="396" t="s">
        <v>100</v>
      </c>
      <c r="O83" s="396">
        <v>135</v>
      </c>
      <c r="P83" s="396">
        <v>108</v>
      </c>
      <c r="Q83" s="396">
        <v>99</v>
      </c>
      <c r="R83" s="401">
        <f t="shared" si="40"/>
        <v>-0.26666666666666666</v>
      </c>
      <c r="S83" s="401">
        <f t="shared" si="41"/>
        <v>-8.3333333333333329E-2</v>
      </c>
      <c r="U83" s="396">
        <v>97</v>
      </c>
      <c r="V83" s="396">
        <v>110</v>
      </c>
      <c r="W83" s="396">
        <v>85</v>
      </c>
      <c r="X83" s="401">
        <f t="shared" si="42"/>
        <v>-0.12371134020618557</v>
      </c>
      <c r="Y83" s="401">
        <f t="shared" si="43"/>
        <v>-0.22727272727272727</v>
      </c>
    </row>
    <row r="84" spans="1:25" ht="12.75" customHeight="1" x14ac:dyDescent="0.2">
      <c r="A84" s="396" t="s">
        <v>101</v>
      </c>
      <c r="B84" s="11">
        <v>149</v>
      </c>
      <c r="C84" s="11">
        <v>169</v>
      </c>
      <c r="D84" s="6">
        <v>117</v>
      </c>
      <c r="E84" s="401">
        <f t="shared" si="36"/>
        <v>-0.21476510067114093</v>
      </c>
      <c r="F84" s="401">
        <f t="shared" si="37"/>
        <v>-0.30769230769230771</v>
      </c>
      <c r="H84" s="11">
        <v>113</v>
      </c>
      <c r="I84" s="11">
        <v>100</v>
      </c>
      <c r="J84" s="6">
        <v>81</v>
      </c>
      <c r="K84" s="401">
        <f t="shared" si="38"/>
        <v>-0.2831858407079646</v>
      </c>
      <c r="L84" s="401">
        <f t="shared" si="39"/>
        <v>-0.19</v>
      </c>
      <c r="N84" s="396" t="s">
        <v>101</v>
      </c>
      <c r="O84" s="11">
        <v>149</v>
      </c>
      <c r="P84" s="11">
        <v>169</v>
      </c>
      <c r="Q84" s="6">
        <v>117</v>
      </c>
      <c r="R84" s="401">
        <f t="shared" si="40"/>
        <v>-0.21476510067114093</v>
      </c>
      <c r="S84" s="401">
        <f t="shared" si="41"/>
        <v>-0.30769230769230771</v>
      </c>
      <c r="U84" s="11">
        <v>113</v>
      </c>
      <c r="V84" s="11">
        <v>100</v>
      </c>
      <c r="W84" s="6">
        <v>81</v>
      </c>
      <c r="X84" s="401">
        <f t="shared" si="42"/>
        <v>-0.2831858407079646</v>
      </c>
      <c r="Y84" s="401">
        <f t="shared" si="43"/>
        <v>-0.19</v>
      </c>
    </row>
    <row r="85" spans="1:25" ht="12.75" customHeight="1" x14ac:dyDescent="0.2">
      <c r="A85" s="396" t="s">
        <v>102</v>
      </c>
      <c r="B85" s="11">
        <v>159</v>
      </c>
      <c r="C85" s="11">
        <v>165</v>
      </c>
      <c r="D85" s="6">
        <v>126</v>
      </c>
      <c r="E85" s="401">
        <f t="shared" si="36"/>
        <v>-0.20754716981132076</v>
      </c>
      <c r="F85" s="401">
        <f t="shared" si="37"/>
        <v>-0.23636363636363636</v>
      </c>
      <c r="H85" s="11">
        <v>115</v>
      </c>
      <c r="I85" s="11">
        <v>123</v>
      </c>
      <c r="J85" s="6">
        <v>122</v>
      </c>
      <c r="K85" s="401">
        <f t="shared" si="38"/>
        <v>6.0869565217391307E-2</v>
      </c>
      <c r="L85" s="401">
        <f t="shared" si="39"/>
        <v>-8.130081300813009E-3</v>
      </c>
      <c r="N85" s="396" t="s">
        <v>102</v>
      </c>
      <c r="O85" s="11">
        <v>159</v>
      </c>
      <c r="P85" s="11">
        <v>165</v>
      </c>
      <c r="Q85" s="6">
        <v>126</v>
      </c>
      <c r="R85" s="401">
        <f t="shared" si="40"/>
        <v>-0.20754716981132076</v>
      </c>
      <c r="S85" s="401">
        <f t="shared" si="41"/>
        <v>-0.23636363636363636</v>
      </c>
      <c r="U85" s="11">
        <v>115</v>
      </c>
      <c r="V85" s="11">
        <v>123</v>
      </c>
      <c r="W85" s="6">
        <v>122</v>
      </c>
      <c r="X85" s="401">
        <f t="shared" si="42"/>
        <v>6.0869565217391307E-2</v>
      </c>
      <c r="Y85" s="401">
        <f t="shared" si="43"/>
        <v>-8.130081300813009E-3</v>
      </c>
    </row>
    <row r="86" spans="1:25" ht="12.75" customHeight="1" x14ac:dyDescent="0.2">
      <c r="A86" s="396" t="s">
        <v>103</v>
      </c>
      <c r="B86" s="11">
        <v>172</v>
      </c>
      <c r="C86" s="11">
        <v>159</v>
      </c>
      <c r="D86" s="6">
        <v>145</v>
      </c>
      <c r="E86" s="401">
        <f t="shared" si="36"/>
        <v>-0.15697674418604651</v>
      </c>
      <c r="F86" s="401">
        <f t="shared" si="37"/>
        <v>-8.8050314465408799E-2</v>
      </c>
      <c r="H86" s="11">
        <v>166</v>
      </c>
      <c r="I86" s="11">
        <v>144</v>
      </c>
      <c r="J86" s="6">
        <v>117</v>
      </c>
      <c r="K86" s="401">
        <f t="shared" si="38"/>
        <v>-0.29518072289156627</v>
      </c>
      <c r="L86" s="401">
        <f t="shared" si="39"/>
        <v>-0.1875</v>
      </c>
      <c r="N86" s="396" t="s">
        <v>103</v>
      </c>
      <c r="O86" s="11">
        <v>172</v>
      </c>
      <c r="P86" s="11">
        <v>159</v>
      </c>
      <c r="Q86" s="6">
        <v>145</v>
      </c>
      <c r="R86" s="401">
        <f t="shared" si="40"/>
        <v>-0.15697674418604651</v>
      </c>
      <c r="S86" s="401">
        <f t="shared" si="41"/>
        <v>-8.8050314465408799E-2</v>
      </c>
      <c r="U86" s="11">
        <v>166</v>
      </c>
      <c r="V86" s="11">
        <v>144</v>
      </c>
      <c r="W86" s="6">
        <v>117</v>
      </c>
      <c r="X86" s="401">
        <f t="shared" si="42"/>
        <v>-0.29518072289156627</v>
      </c>
      <c r="Y86" s="401">
        <f t="shared" si="43"/>
        <v>-0.1875</v>
      </c>
    </row>
    <row r="87" spans="1:25" ht="12.75" customHeight="1" x14ac:dyDescent="0.2">
      <c r="A87" s="396" t="s">
        <v>104</v>
      </c>
      <c r="B87" s="11">
        <v>136</v>
      </c>
      <c r="C87" s="11">
        <v>122</v>
      </c>
      <c r="D87" s="6">
        <v>125</v>
      </c>
      <c r="E87" s="401">
        <f t="shared" si="36"/>
        <v>-8.0882352941176475E-2</v>
      </c>
      <c r="F87" s="401">
        <f t="shared" si="37"/>
        <v>2.4590163934426229E-2</v>
      </c>
      <c r="H87" s="11">
        <v>151</v>
      </c>
      <c r="I87" s="11">
        <v>126</v>
      </c>
      <c r="J87" s="6">
        <v>106</v>
      </c>
      <c r="K87" s="401">
        <f t="shared" si="38"/>
        <v>-0.29801324503311261</v>
      </c>
      <c r="L87" s="401">
        <f t="shared" si="39"/>
        <v>-0.15873015873015872</v>
      </c>
      <c r="N87" s="396" t="s">
        <v>104</v>
      </c>
      <c r="O87" s="11">
        <v>136</v>
      </c>
      <c r="P87" s="11">
        <v>122</v>
      </c>
      <c r="Q87" s="6">
        <v>125</v>
      </c>
      <c r="R87" s="401">
        <f t="shared" si="40"/>
        <v>-8.0882352941176475E-2</v>
      </c>
      <c r="S87" s="401">
        <f t="shared" si="41"/>
        <v>2.4590163934426229E-2</v>
      </c>
      <c r="U87" s="11">
        <v>151</v>
      </c>
      <c r="V87" s="11">
        <v>126</v>
      </c>
      <c r="W87" s="6">
        <v>106</v>
      </c>
      <c r="X87" s="401">
        <f t="shared" si="42"/>
        <v>-0.29801324503311261</v>
      </c>
      <c r="Y87" s="401">
        <f t="shared" si="43"/>
        <v>-0.15873015873015872</v>
      </c>
    </row>
    <row r="88" spans="1:25" ht="12.75" customHeight="1" x14ac:dyDescent="0.2">
      <c r="A88" s="396" t="s">
        <v>105</v>
      </c>
      <c r="B88" s="11"/>
      <c r="C88" s="11"/>
      <c r="D88" s="11"/>
      <c r="E88" s="401"/>
      <c r="F88" s="401"/>
      <c r="H88" s="11"/>
      <c r="I88" s="11"/>
      <c r="J88" s="11"/>
      <c r="K88" s="401"/>
      <c r="L88" s="401"/>
      <c r="N88" s="396" t="s">
        <v>105</v>
      </c>
      <c r="O88" s="11">
        <v>139</v>
      </c>
      <c r="P88" s="11">
        <v>121</v>
      </c>
      <c r="Q88" s="11"/>
      <c r="R88" s="401">
        <f t="shared" si="40"/>
        <v>-1</v>
      </c>
      <c r="S88" s="401">
        <f t="shared" si="41"/>
        <v>-1</v>
      </c>
      <c r="U88" s="11">
        <v>152</v>
      </c>
      <c r="V88" s="11">
        <v>134</v>
      </c>
      <c r="W88" s="11"/>
      <c r="X88" s="401">
        <f t="shared" si="42"/>
        <v>-1</v>
      </c>
      <c r="Y88" s="401">
        <f t="shared" si="43"/>
        <v>-1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40"/>
        <v>-1</v>
      </c>
      <c r="S89" s="401">
        <f t="shared" si="41"/>
        <v>-1</v>
      </c>
      <c r="U89" s="11">
        <v>123</v>
      </c>
      <c r="V89" s="11">
        <v>119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40"/>
        <v>-1</v>
      </c>
      <c r="S90" s="401">
        <f t="shared" si="41"/>
        <v>-1</v>
      </c>
      <c r="U90" s="11">
        <v>127</v>
      </c>
      <c r="V90" s="11">
        <v>91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40"/>
        <v>-1</v>
      </c>
      <c r="S91" s="401">
        <f t="shared" si="41"/>
        <v>-1</v>
      </c>
      <c r="U91" s="11">
        <v>124</v>
      </c>
      <c r="V91" s="11">
        <v>87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40"/>
        <v>-1</v>
      </c>
      <c r="S92" s="401">
        <f t="shared" si="41"/>
        <v>-1</v>
      </c>
      <c r="T92"/>
      <c r="U92" s="11">
        <v>115</v>
      </c>
      <c r="V92" s="6">
        <v>78</v>
      </c>
      <c r="W92" s="6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931</v>
      </c>
      <c r="C94" s="396">
        <f>SUM(C81:C92)</f>
        <v>895</v>
      </c>
      <c r="D94" s="396">
        <f>SUM(D81:D92)</f>
        <v>768</v>
      </c>
      <c r="E94" s="401">
        <f>(+D94-B94)/B94</f>
        <v>-0.17508055853920515</v>
      </c>
      <c r="F94" s="401">
        <f>(+D94-C94)/C94</f>
        <v>-0.14189944134078211</v>
      </c>
      <c r="H94" s="396">
        <f>SUM(H81:H92)</f>
        <v>788</v>
      </c>
      <c r="I94" s="396">
        <f>SUM(I81:I92)</f>
        <v>754</v>
      </c>
      <c r="J94" s="396">
        <f>SUM(J81:J92)</f>
        <v>627</v>
      </c>
      <c r="K94" s="401">
        <f>(+J94-H94)/H94</f>
        <v>-0.20431472081218274</v>
      </c>
      <c r="L94" s="401">
        <f>(+J94-I94)/I94</f>
        <v>-0.16843501326259946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768</v>
      </c>
      <c r="R94" s="401">
        <f>(+Q94-O94)/O94</f>
        <v>-0.48108108108108111</v>
      </c>
      <c r="S94" s="401">
        <f>(+Q94-P94)/P94</f>
        <v>-0.43818580833942938</v>
      </c>
      <c r="U94" s="396">
        <f>SUM(U81:U92)</f>
        <v>1429</v>
      </c>
      <c r="V94" s="396">
        <f>SUM(V81:V92)</f>
        <v>1263</v>
      </c>
      <c r="W94" s="396">
        <f>SUM(W81:W92)</f>
        <v>627</v>
      </c>
      <c r="X94" s="401">
        <f>(+W94-U94)/U94</f>
        <v>-0.56123163051084679</v>
      </c>
      <c r="Y94" s="401">
        <f>(+W94-V94)/V94</f>
        <v>-0.50356294536817103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:E106" si="44">(+D100-B100)/B100</f>
        <v>-0.40298507462686567</v>
      </c>
      <c r="F100" s="401">
        <f t="shared" ref="F100:F106" si="45">(+D100-C100)/C100</f>
        <v>-0.22330097087378642</v>
      </c>
      <c r="H100" s="396">
        <v>97</v>
      </c>
      <c r="I100" s="396">
        <v>121</v>
      </c>
      <c r="J100" s="396">
        <v>63</v>
      </c>
      <c r="K100" s="401">
        <f t="shared" ref="K100:K106" si="46">(+J100-H100)/H100</f>
        <v>-0.35051546391752575</v>
      </c>
      <c r="L100" s="401">
        <f t="shared" ref="L100:L106" si="47">(+J100-I100)/I100</f>
        <v>-0.47933884297520662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8">(+Q100-O100)/O100</f>
        <v>-0.40298507462686567</v>
      </c>
      <c r="S100" s="401">
        <f t="shared" ref="S100:S111" si="49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50">(+W100-U100)/U100</f>
        <v>-0.51546391752577314</v>
      </c>
      <c r="Y100" s="401">
        <f t="shared" ref="Y100:Y111" si="51">(+W100-V100)/V100</f>
        <v>-0.61157024793388426</v>
      </c>
    </row>
    <row r="101" spans="1:25" ht="12.75" customHeight="1" x14ac:dyDescent="0.2">
      <c r="A101" s="396" t="s">
        <v>99</v>
      </c>
      <c r="B101" s="396">
        <v>123</v>
      </c>
      <c r="C101" s="396">
        <v>125</v>
      </c>
      <c r="D101" s="396">
        <v>98</v>
      </c>
      <c r="E101" s="401">
        <f t="shared" si="44"/>
        <v>-0.2032520325203252</v>
      </c>
      <c r="F101" s="401">
        <f t="shared" si="45"/>
        <v>-0.216</v>
      </c>
      <c r="H101" s="396">
        <v>100</v>
      </c>
      <c r="I101" s="396">
        <v>78</v>
      </c>
      <c r="J101" s="396">
        <v>63</v>
      </c>
      <c r="K101" s="401">
        <f t="shared" si="46"/>
        <v>-0.37</v>
      </c>
      <c r="L101" s="401">
        <f t="shared" si="47"/>
        <v>-0.19230769230769232</v>
      </c>
      <c r="N101" s="396" t="s">
        <v>99</v>
      </c>
      <c r="O101" s="396">
        <v>123</v>
      </c>
      <c r="P101" s="396">
        <v>125</v>
      </c>
      <c r="Q101" s="396">
        <v>98</v>
      </c>
      <c r="R101" s="401">
        <f t="shared" si="48"/>
        <v>-0.2032520325203252</v>
      </c>
      <c r="S101" s="401">
        <f t="shared" si="49"/>
        <v>-0.216</v>
      </c>
      <c r="U101" s="396">
        <v>100</v>
      </c>
      <c r="V101" s="396">
        <v>78</v>
      </c>
      <c r="W101" s="396">
        <v>63</v>
      </c>
      <c r="X101" s="401">
        <f t="shared" si="50"/>
        <v>-0.37</v>
      </c>
      <c r="Y101" s="401">
        <f t="shared" si="51"/>
        <v>-0.19230769230769232</v>
      </c>
    </row>
    <row r="102" spans="1:25" ht="12.75" customHeight="1" x14ac:dyDescent="0.2">
      <c r="A102" s="396" t="s">
        <v>100</v>
      </c>
      <c r="B102" s="396">
        <v>201</v>
      </c>
      <c r="C102" s="396">
        <v>183</v>
      </c>
      <c r="D102" s="396">
        <v>128</v>
      </c>
      <c r="E102" s="401">
        <f t="shared" si="44"/>
        <v>-0.36318407960199006</v>
      </c>
      <c r="F102" s="401">
        <f t="shared" si="45"/>
        <v>-0.30054644808743169</v>
      </c>
      <c r="H102" s="396">
        <v>151</v>
      </c>
      <c r="I102" s="396">
        <v>138</v>
      </c>
      <c r="J102" s="396">
        <v>91</v>
      </c>
      <c r="K102" s="401">
        <f t="shared" si="46"/>
        <v>-0.39735099337748342</v>
      </c>
      <c r="L102" s="401">
        <f t="shared" si="47"/>
        <v>-0.34057971014492755</v>
      </c>
      <c r="N102" s="396" t="s">
        <v>100</v>
      </c>
      <c r="O102" s="396">
        <v>201</v>
      </c>
      <c r="P102" s="396">
        <v>183</v>
      </c>
      <c r="Q102" s="396">
        <v>128</v>
      </c>
      <c r="R102" s="401">
        <f t="shared" si="48"/>
        <v>-0.36318407960199006</v>
      </c>
      <c r="S102" s="401">
        <f t="shared" si="49"/>
        <v>-0.30054644808743169</v>
      </c>
      <c r="U102" s="396">
        <v>151</v>
      </c>
      <c r="V102" s="396">
        <v>138</v>
      </c>
      <c r="W102" s="396">
        <v>91</v>
      </c>
      <c r="X102" s="401">
        <f t="shared" si="50"/>
        <v>-0.39735099337748342</v>
      </c>
      <c r="Y102" s="401">
        <f t="shared" si="51"/>
        <v>-0.34057971014492755</v>
      </c>
    </row>
    <row r="103" spans="1:25" ht="12.75" customHeight="1" x14ac:dyDescent="0.2">
      <c r="A103" s="396" t="s">
        <v>101</v>
      </c>
      <c r="B103" s="11">
        <v>224</v>
      </c>
      <c r="C103" s="11">
        <v>212</v>
      </c>
      <c r="D103" s="6">
        <v>137</v>
      </c>
      <c r="E103" s="401">
        <f t="shared" si="44"/>
        <v>-0.38839285714285715</v>
      </c>
      <c r="F103" s="401">
        <f t="shared" si="45"/>
        <v>-0.35377358490566035</v>
      </c>
      <c r="H103" s="11">
        <v>173</v>
      </c>
      <c r="I103" s="11">
        <v>124</v>
      </c>
      <c r="J103" s="6">
        <v>104</v>
      </c>
      <c r="K103" s="401">
        <f t="shared" si="46"/>
        <v>-0.39884393063583817</v>
      </c>
      <c r="L103" s="401">
        <f t="shared" si="47"/>
        <v>-0.16129032258064516</v>
      </c>
      <c r="N103" s="396" t="s">
        <v>101</v>
      </c>
      <c r="O103" s="11">
        <v>224</v>
      </c>
      <c r="P103" s="11">
        <v>212</v>
      </c>
      <c r="Q103" s="6">
        <v>137</v>
      </c>
      <c r="R103" s="401">
        <f t="shared" si="48"/>
        <v>-0.38839285714285715</v>
      </c>
      <c r="S103" s="401">
        <f t="shared" si="49"/>
        <v>-0.35377358490566035</v>
      </c>
      <c r="U103" s="11">
        <v>173</v>
      </c>
      <c r="V103" s="11">
        <v>124</v>
      </c>
      <c r="W103" s="6">
        <v>104</v>
      </c>
      <c r="X103" s="401">
        <f t="shared" si="50"/>
        <v>-0.39884393063583817</v>
      </c>
      <c r="Y103" s="401">
        <f t="shared" si="51"/>
        <v>-0.16129032258064516</v>
      </c>
    </row>
    <row r="104" spans="1:25" ht="12.75" customHeight="1" x14ac:dyDescent="0.2">
      <c r="A104" s="396" t="s">
        <v>102</v>
      </c>
      <c r="B104" s="11">
        <v>249</v>
      </c>
      <c r="C104" s="11">
        <v>213</v>
      </c>
      <c r="D104" s="6">
        <v>216</v>
      </c>
      <c r="E104" s="401">
        <f t="shared" si="44"/>
        <v>-0.13253012048192772</v>
      </c>
      <c r="F104" s="401">
        <f t="shared" si="45"/>
        <v>1.4084507042253521E-2</v>
      </c>
      <c r="H104" s="11">
        <v>161</v>
      </c>
      <c r="I104" s="11">
        <v>176</v>
      </c>
      <c r="J104" s="6">
        <v>132</v>
      </c>
      <c r="K104" s="401">
        <f t="shared" si="46"/>
        <v>-0.18012422360248448</v>
      </c>
      <c r="L104" s="401">
        <f t="shared" si="47"/>
        <v>-0.25</v>
      </c>
      <c r="N104" s="396" t="s">
        <v>102</v>
      </c>
      <c r="O104" s="11">
        <v>249</v>
      </c>
      <c r="P104" s="11">
        <v>213</v>
      </c>
      <c r="Q104" s="6">
        <v>216</v>
      </c>
      <c r="R104" s="401">
        <f t="shared" si="48"/>
        <v>-0.13253012048192772</v>
      </c>
      <c r="S104" s="401">
        <f t="shared" si="49"/>
        <v>1.4084507042253521E-2</v>
      </c>
      <c r="U104" s="11">
        <v>161</v>
      </c>
      <c r="V104" s="11">
        <v>176</v>
      </c>
      <c r="W104" s="6">
        <v>132</v>
      </c>
      <c r="X104" s="401">
        <f t="shared" si="50"/>
        <v>-0.18012422360248448</v>
      </c>
      <c r="Y104" s="401">
        <f t="shared" si="51"/>
        <v>-0.25</v>
      </c>
    </row>
    <row r="105" spans="1:25" ht="12.75" customHeight="1" x14ac:dyDescent="0.2">
      <c r="A105" s="396" t="s">
        <v>103</v>
      </c>
      <c r="B105" s="11">
        <v>289</v>
      </c>
      <c r="C105" s="11">
        <v>241</v>
      </c>
      <c r="D105" s="6">
        <v>177</v>
      </c>
      <c r="E105" s="401">
        <f t="shared" si="44"/>
        <v>-0.38754325259515571</v>
      </c>
      <c r="F105" s="401">
        <f t="shared" si="45"/>
        <v>-0.26556016597510373</v>
      </c>
      <c r="H105" s="11">
        <v>247</v>
      </c>
      <c r="I105" s="11">
        <v>200</v>
      </c>
      <c r="J105" s="6">
        <v>148</v>
      </c>
      <c r="K105" s="401">
        <f t="shared" si="46"/>
        <v>-0.40080971659919029</v>
      </c>
      <c r="L105" s="401">
        <f t="shared" si="47"/>
        <v>-0.26</v>
      </c>
      <c r="N105" s="396" t="s">
        <v>103</v>
      </c>
      <c r="O105" s="11">
        <v>289</v>
      </c>
      <c r="P105" s="11">
        <v>241</v>
      </c>
      <c r="Q105" s="6">
        <v>177</v>
      </c>
      <c r="R105" s="401">
        <f t="shared" si="48"/>
        <v>-0.38754325259515571</v>
      </c>
      <c r="S105" s="401">
        <f t="shared" si="49"/>
        <v>-0.26556016597510373</v>
      </c>
      <c r="U105" s="11">
        <v>247</v>
      </c>
      <c r="V105" s="11">
        <v>200</v>
      </c>
      <c r="W105" s="6">
        <v>148</v>
      </c>
      <c r="X105" s="401">
        <f t="shared" si="50"/>
        <v>-0.40080971659919029</v>
      </c>
      <c r="Y105" s="401">
        <f t="shared" si="51"/>
        <v>-0.26</v>
      </c>
    </row>
    <row r="106" spans="1:25" ht="12.75" customHeight="1" x14ac:dyDescent="0.2">
      <c r="A106" s="396" t="s">
        <v>104</v>
      </c>
      <c r="B106" s="11">
        <v>260</v>
      </c>
      <c r="C106" s="11">
        <v>212</v>
      </c>
      <c r="D106" s="6">
        <v>147</v>
      </c>
      <c r="E106" s="401">
        <f t="shared" si="44"/>
        <v>-0.43461538461538463</v>
      </c>
      <c r="F106" s="401">
        <f t="shared" si="45"/>
        <v>-0.30660377358490565</v>
      </c>
      <c r="H106" s="11">
        <v>246</v>
      </c>
      <c r="I106" s="11">
        <v>178</v>
      </c>
      <c r="J106" s="6">
        <v>158</v>
      </c>
      <c r="K106" s="401">
        <f t="shared" si="46"/>
        <v>-0.35772357723577236</v>
      </c>
      <c r="L106" s="401">
        <f t="shared" si="47"/>
        <v>-0.11235955056179775</v>
      </c>
      <c r="N106" s="396" t="s">
        <v>104</v>
      </c>
      <c r="O106" s="11">
        <v>260</v>
      </c>
      <c r="P106" s="11">
        <v>212</v>
      </c>
      <c r="Q106" s="6">
        <v>147</v>
      </c>
      <c r="R106" s="401">
        <f t="shared" si="48"/>
        <v>-0.43461538461538463</v>
      </c>
      <c r="S106" s="401">
        <f t="shared" si="49"/>
        <v>-0.30660377358490565</v>
      </c>
      <c r="U106" s="11">
        <v>246</v>
      </c>
      <c r="V106" s="11">
        <v>178</v>
      </c>
      <c r="W106" s="6">
        <v>158</v>
      </c>
      <c r="X106" s="401">
        <f t="shared" si="50"/>
        <v>-0.35772357723577236</v>
      </c>
      <c r="Y106" s="401">
        <f t="shared" si="51"/>
        <v>-0.11235955056179775</v>
      </c>
    </row>
    <row r="107" spans="1:25" ht="12.75" customHeight="1" x14ac:dyDescent="0.2">
      <c r="A107" s="396" t="s">
        <v>105</v>
      </c>
      <c r="B107" s="11"/>
      <c r="C107" s="11"/>
      <c r="D107" s="11"/>
      <c r="E107" s="401"/>
      <c r="F107" s="401"/>
      <c r="H107" s="11"/>
      <c r="I107" s="11"/>
      <c r="J107" s="11"/>
      <c r="K107" s="401"/>
      <c r="L107" s="401"/>
      <c r="N107" s="396" t="s">
        <v>105</v>
      </c>
      <c r="O107" s="11">
        <v>258</v>
      </c>
      <c r="P107" s="11">
        <v>176</v>
      </c>
      <c r="Q107" s="11"/>
      <c r="R107" s="401">
        <f t="shared" si="48"/>
        <v>-1</v>
      </c>
      <c r="S107" s="401">
        <f t="shared" si="49"/>
        <v>-1</v>
      </c>
      <c r="U107" s="11">
        <v>223</v>
      </c>
      <c r="V107" s="11">
        <v>194</v>
      </c>
      <c r="W107" s="11"/>
      <c r="X107" s="401">
        <f t="shared" si="50"/>
        <v>-1</v>
      </c>
      <c r="Y107" s="401">
        <f t="shared" si="51"/>
        <v>-1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8"/>
        <v>-1</v>
      </c>
      <c r="S108" s="401">
        <f t="shared" si="49"/>
        <v>-1</v>
      </c>
      <c r="U108" s="11">
        <v>228</v>
      </c>
      <c r="V108" s="11">
        <v>165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8"/>
        <v>-1</v>
      </c>
      <c r="S109" s="401">
        <f t="shared" si="49"/>
        <v>-1</v>
      </c>
      <c r="U109" s="11">
        <v>219</v>
      </c>
      <c r="V109" s="11">
        <v>149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8"/>
        <v>-1</v>
      </c>
      <c r="S110" s="401">
        <f t="shared" si="49"/>
        <v>-1</v>
      </c>
      <c r="U110" s="11">
        <v>193</v>
      </c>
      <c r="V110" s="11">
        <v>106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8"/>
        <v>-1</v>
      </c>
      <c r="S111" s="385">
        <f t="shared" si="49"/>
        <v>-1</v>
      </c>
      <c r="T111"/>
      <c r="U111" s="11">
        <v>160</v>
      </c>
      <c r="V111" s="6">
        <v>106</v>
      </c>
      <c r="W111" s="6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1480</v>
      </c>
      <c r="C113" s="396">
        <f>SUM(C100:C111)</f>
        <v>1289</v>
      </c>
      <c r="D113" s="396">
        <f>SUM(D100:D111)</f>
        <v>983</v>
      </c>
      <c r="E113" s="401">
        <f>(+D113-B113)/B113</f>
        <v>-0.33581081081081082</v>
      </c>
      <c r="F113" s="401">
        <f>(+D113-C113)/C113</f>
        <v>-0.23739332816136541</v>
      </c>
      <c r="H113" s="396">
        <f>SUM(H100:H112)</f>
        <v>1175</v>
      </c>
      <c r="I113" s="396">
        <f>SUM(I100:I112)</f>
        <v>1015</v>
      </c>
      <c r="J113" s="396">
        <f>SUM(J100:J112)</f>
        <v>759</v>
      </c>
      <c r="K113" s="401">
        <f>(+J113-H113)/H113</f>
        <v>-0.35404255319148936</v>
      </c>
      <c r="L113" s="401">
        <f>(+J113-I113)/I113</f>
        <v>-0.25221674876847289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983</v>
      </c>
      <c r="R113" s="401">
        <f>(+Q113-O113)/O113</f>
        <v>-0.58134582623509368</v>
      </c>
      <c r="S113" s="401">
        <f>(+Q113-P113)/P113</f>
        <v>-0.49434156378600824</v>
      </c>
      <c r="U113" s="396">
        <f>SUM(U100:U112)</f>
        <v>2198</v>
      </c>
      <c r="V113" s="396">
        <f>SUM(V100:V112)</f>
        <v>1735</v>
      </c>
      <c r="W113" s="396">
        <f>SUM(W100:W112)</f>
        <v>743</v>
      </c>
      <c r="X113" s="401">
        <f>(+W113-U113)/U113</f>
        <v>-0.66196542311191997</v>
      </c>
      <c r="Y113" s="401">
        <f>(+W113-V113)/V113</f>
        <v>-0.57175792507204615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45148</v>
      </c>
      <c r="G116" s="399" t="s">
        <v>3</v>
      </c>
      <c r="N116" s="395">
        <f ca="1">TODAY()</f>
        <v>45148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:E125" si="52">(+D119-B119)/B119</f>
        <v>-9.5000000000000001E-2</v>
      </c>
      <c r="F119" s="401">
        <f t="shared" ref="F119:F125" si="53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:K125" si="54">(+J119-H119)/H119</f>
        <v>-0.31736526946107785</v>
      </c>
      <c r="L119" s="401">
        <f t="shared" ref="L119:L125" si="55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6">(+Q119-O119)/O119</f>
        <v>-9.5000000000000001E-2</v>
      </c>
      <c r="S119" s="401">
        <f t="shared" ref="S119:S130" si="57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8">(+W119-U119)/U119</f>
        <v>-0.31736526946107785</v>
      </c>
      <c r="Y119" s="401">
        <f t="shared" ref="Y119:Y130" si="59">(+W119-V119)/V119</f>
        <v>-0.32142857142857145</v>
      </c>
    </row>
    <row r="120" spans="1:25" ht="12.75" customHeight="1" x14ac:dyDescent="0.2">
      <c r="A120" s="396" t="s">
        <v>99</v>
      </c>
      <c r="B120" s="396">
        <v>170</v>
      </c>
      <c r="C120" s="396">
        <v>166</v>
      </c>
      <c r="D120" s="396">
        <v>144</v>
      </c>
      <c r="E120" s="401">
        <f t="shared" si="52"/>
        <v>-0.15294117647058825</v>
      </c>
      <c r="F120" s="401">
        <f t="shared" si="53"/>
        <v>-0.13253012048192772</v>
      </c>
      <c r="H120" s="396">
        <v>185</v>
      </c>
      <c r="I120" s="396">
        <v>209</v>
      </c>
      <c r="J120" s="396">
        <v>142</v>
      </c>
      <c r="K120" s="401">
        <f t="shared" si="54"/>
        <v>-0.23243243243243245</v>
      </c>
      <c r="L120" s="401">
        <f t="shared" si="55"/>
        <v>-0.32057416267942584</v>
      </c>
      <c r="N120" s="396" t="s">
        <v>99</v>
      </c>
      <c r="O120" s="396">
        <v>170</v>
      </c>
      <c r="P120" s="396">
        <v>166</v>
      </c>
      <c r="Q120" s="396">
        <v>144</v>
      </c>
      <c r="R120" s="401">
        <f t="shared" si="56"/>
        <v>-0.15294117647058825</v>
      </c>
      <c r="S120" s="401">
        <f t="shared" si="57"/>
        <v>-0.13253012048192772</v>
      </c>
      <c r="U120" s="396">
        <v>185</v>
      </c>
      <c r="V120" s="396">
        <v>209</v>
      </c>
      <c r="W120" s="396">
        <v>142</v>
      </c>
      <c r="X120" s="401">
        <f t="shared" si="58"/>
        <v>-0.23243243243243245</v>
      </c>
      <c r="Y120" s="401">
        <f t="shared" si="59"/>
        <v>-0.32057416267942584</v>
      </c>
    </row>
    <row r="121" spans="1:25" ht="12.75" customHeight="1" x14ac:dyDescent="0.2">
      <c r="A121" s="396" t="s">
        <v>100</v>
      </c>
      <c r="B121" s="396">
        <v>259</v>
      </c>
      <c r="C121" s="396">
        <v>285</v>
      </c>
      <c r="D121" s="396">
        <v>211</v>
      </c>
      <c r="E121" s="401">
        <f t="shared" si="52"/>
        <v>-0.18532818532818532</v>
      </c>
      <c r="F121" s="401">
        <f t="shared" si="53"/>
        <v>-0.25964912280701752</v>
      </c>
      <c r="H121" s="396">
        <v>245</v>
      </c>
      <c r="I121" s="396">
        <v>221</v>
      </c>
      <c r="J121" s="396">
        <v>181</v>
      </c>
      <c r="K121" s="401">
        <f t="shared" si="54"/>
        <v>-0.26122448979591839</v>
      </c>
      <c r="L121" s="401">
        <f t="shared" si="55"/>
        <v>-0.18099547511312217</v>
      </c>
      <c r="N121" s="396" t="s">
        <v>100</v>
      </c>
      <c r="O121" s="396">
        <v>259</v>
      </c>
      <c r="P121" s="396">
        <v>285</v>
      </c>
      <c r="Q121" s="396">
        <v>211</v>
      </c>
      <c r="R121" s="401">
        <f t="shared" si="56"/>
        <v>-0.18532818532818532</v>
      </c>
      <c r="S121" s="401">
        <f t="shared" si="57"/>
        <v>-0.25964912280701752</v>
      </c>
      <c r="U121" s="396">
        <v>245</v>
      </c>
      <c r="V121" s="396">
        <v>221</v>
      </c>
      <c r="W121" s="396">
        <v>181</v>
      </c>
      <c r="X121" s="401">
        <f t="shared" si="58"/>
        <v>-0.26122448979591839</v>
      </c>
      <c r="Y121" s="401">
        <f t="shared" si="59"/>
        <v>-0.18099547511312217</v>
      </c>
    </row>
    <row r="122" spans="1:25" ht="12.75" customHeight="1" x14ac:dyDescent="0.2">
      <c r="A122" s="396" t="s">
        <v>101</v>
      </c>
      <c r="B122" s="11">
        <v>341</v>
      </c>
      <c r="C122" s="11">
        <v>329</v>
      </c>
      <c r="D122" s="6">
        <v>206</v>
      </c>
      <c r="E122" s="401">
        <f t="shared" si="52"/>
        <v>-0.39589442815249265</v>
      </c>
      <c r="F122" s="401">
        <f t="shared" si="53"/>
        <v>-0.37386018237082069</v>
      </c>
      <c r="H122" s="11">
        <v>252</v>
      </c>
      <c r="I122" s="11">
        <v>236</v>
      </c>
      <c r="J122" s="6">
        <v>168</v>
      </c>
      <c r="K122" s="401">
        <f t="shared" si="54"/>
        <v>-0.33333333333333331</v>
      </c>
      <c r="L122" s="401">
        <f t="shared" si="55"/>
        <v>-0.28813559322033899</v>
      </c>
      <c r="N122" s="396" t="s">
        <v>101</v>
      </c>
      <c r="O122" s="11">
        <v>341</v>
      </c>
      <c r="P122" s="11">
        <v>329</v>
      </c>
      <c r="Q122" s="6">
        <v>206</v>
      </c>
      <c r="R122" s="401">
        <f t="shared" si="56"/>
        <v>-0.39589442815249265</v>
      </c>
      <c r="S122" s="401">
        <f t="shared" si="57"/>
        <v>-0.37386018237082069</v>
      </c>
      <c r="U122" s="11">
        <v>252</v>
      </c>
      <c r="V122" s="11">
        <v>236</v>
      </c>
      <c r="W122" s="6">
        <v>168</v>
      </c>
      <c r="X122" s="401">
        <f t="shared" si="58"/>
        <v>-0.33333333333333331</v>
      </c>
      <c r="Y122" s="401">
        <f t="shared" si="59"/>
        <v>-0.28813559322033899</v>
      </c>
    </row>
    <row r="123" spans="1:25" ht="12.75" customHeight="1" x14ac:dyDescent="0.2">
      <c r="A123" s="396" t="s">
        <v>102</v>
      </c>
      <c r="B123" s="11">
        <v>368</v>
      </c>
      <c r="C123" s="11">
        <v>361</v>
      </c>
      <c r="D123" s="6">
        <v>246</v>
      </c>
      <c r="E123" s="401">
        <f t="shared" si="52"/>
        <v>-0.33152173913043476</v>
      </c>
      <c r="F123" s="401">
        <f t="shared" si="53"/>
        <v>-0.31855955678670361</v>
      </c>
      <c r="H123" s="11">
        <v>257</v>
      </c>
      <c r="I123" s="11">
        <v>268</v>
      </c>
      <c r="J123" s="6">
        <v>209</v>
      </c>
      <c r="K123" s="401">
        <f t="shared" si="54"/>
        <v>-0.1867704280155642</v>
      </c>
      <c r="L123" s="401">
        <f t="shared" si="55"/>
        <v>-0.22014925373134328</v>
      </c>
      <c r="N123" s="396" t="s">
        <v>102</v>
      </c>
      <c r="O123" s="11">
        <v>368</v>
      </c>
      <c r="P123" s="11">
        <v>361</v>
      </c>
      <c r="Q123" s="6">
        <v>246</v>
      </c>
      <c r="R123" s="401">
        <f t="shared" si="56"/>
        <v>-0.33152173913043476</v>
      </c>
      <c r="S123" s="401">
        <f t="shared" si="57"/>
        <v>-0.31855955678670361</v>
      </c>
      <c r="U123" s="11">
        <v>257</v>
      </c>
      <c r="V123" s="11">
        <v>268</v>
      </c>
      <c r="W123" s="6">
        <v>209</v>
      </c>
      <c r="X123" s="401">
        <f t="shared" si="58"/>
        <v>-0.1867704280155642</v>
      </c>
      <c r="Y123" s="401">
        <f t="shared" si="59"/>
        <v>-0.22014925373134328</v>
      </c>
    </row>
    <row r="124" spans="1:25" ht="12.75" customHeight="1" x14ac:dyDescent="0.2">
      <c r="A124" s="396" t="s">
        <v>103</v>
      </c>
      <c r="B124" s="11">
        <v>411</v>
      </c>
      <c r="C124" s="11">
        <v>439</v>
      </c>
      <c r="D124" s="6">
        <v>318</v>
      </c>
      <c r="E124" s="401">
        <f t="shared" si="52"/>
        <v>-0.22627737226277372</v>
      </c>
      <c r="F124" s="401">
        <f t="shared" si="53"/>
        <v>-0.27562642369020501</v>
      </c>
      <c r="H124" s="11">
        <v>350</v>
      </c>
      <c r="I124" s="11">
        <v>284</v>
      </c>
      <c r="J124" s="6">
        <v>217</v>
      </c>
      <c r="K124" s="401">
        <f t="shared" si="54"/>
        <v>-0.38</v>
      </c>
      <c r="L124" s="401">
        <f t="shared" si="55"/>
        <v>-0.23591549295774647</v>
      </c>
      <c r="N124" s="396" t="s">
        <v>103</v>
      </c>
      <c r="O124" s="11">
        <v>411</v>
      </c>
      <c r="P124" s="11">
        <v>439</v>
      </c>
      <c r="Q124" s="6">
        <v>318</v>
      </c>
      <c r="R124" s="401">
        <f t="shared" si="56"/>
        <v>-0.22627737226277372</v>
      </c>
      <c r="S124" s="401">
        <f t="shared" si="57"/>
        <v>-0.27562642369020501</v>
      </c>
      <c r="U124" s="11">
        <v>350</v>
      </c>
      <c r="V124" s="11">
        <v>284</v>
      </c>
      <c r="W124" s="6">
        <v>217</v>
      </c>
      <c r="X124" s="401">
        <f t="shared" si="58"/>
        <v>-0.38</v>
      </c>
      <c r="Y124" s="401">
        <f t="shared" si="59"/>
        <v>-0.23591549295774647</v>
      </c>
    </row>
    <row r="125" spans="1:25" ht="12.75" customHeight="1" x14ac:dyDescent="0.2">
      <c r="A125" s="396" t="s">
        <v>104</v>
      </c>
      <c r="B125" s="11">
        <v>398</v>
      </c>
      <c r="C125" s="11">
        <v>337</v>
      </c>
      <c r="D125" s="6">
        <v>261</v>
      </c>
      <c r="E125" s="401">
        <f t="shared" si="52"/>
        <v>-0.34422110552763818</v>
      </c>
      <c r="F125" s="401">
        <f t="shared" si="53"/>
        <v>-0.22551928783382788</v>
      </c>
      <c r="H125" s="11">
        <v>332</v>
      </c>
      <c r="I125" s="11">
        <v>275</v>
      </c>
      <c r="J125" s="6">
        <v>228</v>
      </c>
      <c r="K125" s="401">
        <f t="shared" si="54"/>
        <v>-0.31325301204819278</v>
      </c>
      <c r="L125" s="401">
        <f t="shared" si="55"/>
        <v>-0.1709090909090909</v>
      </c>
      <c r="N125" s="396" t="s">
        <v>104</v>
      </c>
      <c r="O125" s="11">
        <v>398</v>
      </c>
      <c r="P125" s="11">
        <v>337</v>
      </c>
      <c r="Q125" s="6">
        <v>261</v>
      </c>
      <c r="R125" s="401">
        <f t="shared" si="56"/>
        <v>-0.34422110552763818</v>
      </c>
      <c r="S125" s="401">
        <f t="shared" si="57"/>
        <v>-0.22551928783382788</v>
      </c>
      <c r="U125" s="11">
        <v>332</v>
      </c>
      <c r="V125" s="11">
        <v>275</v>
      </c>
      <c r="W125" s="6">
        <v>228</v>
      </c>
      <c r="X125" s="401">
        <f t="shared" si="58"/>
        <v>-0.31325301204819278</v>
      </c>
      <c r="Y125" s="401">
        <f t="shared" si="59"/>
        <v>-0.1709090909090909</v>
      </c>
    </row>
    <row r="126" spans="1:25" ht="12.75" customHeight="1" x14ac:dyDescent="0.2">
      <c r="A126" s="396" t="s">
        <v>105</v>
      </c>
      <c r="B126" s="11"/>
      <c r="C126" s="11"/>
      <c r="D126" s="11"/>
      <c r="E126" s="401"/>
      <c r="F126" s="401"/>
      <c r="H126" s="11"/>
      <c r="I126" s="11"/>
      <c r="J126" s="11"/>
      <c r="K126" s="401"/>
      <c r="L126" s="401"/>
      <c r="N126" s="396" t="s">
        <v>105</v>
      </c>
      <c r="O126" s="11">
        <v>410</v>
      </c>
      <c r="P126" s="11">
        <v>349</v>
      </c>
      <c r="Q126" s="11"/>
      <c r="R126" s="401">
        <f t="shared" si="56"/>
        <v>-1</v>
      </c>
      <c r="S126" s="401">
        <f t="shared" si="57"/>
        <v>-1</v>
      </c>
      <c r="U126" s="11">
        <v>302</v>
      </c>
      <c r="V126" s="11">
        <v>299</v>
      </c>
      <c r="W126" s="11"/>
      <c r="X126" s="401">
        <f t="shared" si="58"/>
        <v>-1</v>
      </c>
      <c r="Y126" s="401">
        <f t="shared" si="59"/>
        <v>-1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6"/>
        <v>-1</v>
      </c>
      <c r="S127" s="401">
        <f t="shared" si="57"/>
        <v>-1</v>
      </c>
      <c r="U127" s="11">
        <v>327</v>
      </c>
      <c r="V127" s="11">
        <v>262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6"/>
        <v>-1</v>
      </c>
      <c r="S128" s="401">
        <f t="shared" si="57"/>
        <v>-1</v>
      </c>
      <c r="U128" s="11">
        <v>300</v>
      </c>
      <c r="V128" s="11">
        <v>256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6"/>
        <v>-1</v>
      </c>
      <c r="S129" s="401">
        <f t="shared" si="57"/>
        <v>-1</v>
      </c>
      <c r="U129" s="11">
        <v>310</v>
      </c>
      <c r="V129" s="11">
        <v>229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6"/>
        <v>-1</v>
      </c>
      <c r="S130" s="385">
        <f t="shared" si="57"/>
        <v>-1</v>
      </c>
      <c r="T130"/>
      <c r="U130" s="11">
        <v>309</v>
      </c>
      <c r="V130" s="6">
        <v>184</v>
      </c>
      <c r="W130" s="6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2147</v>
      </c>
      <c r="C132" s="396">
        <f>SUM(C119:C130)</f>
        <v>2090</v>
      </c>
      <c r="D132" s="396">
        <f>SUM(D119:D130)</f>
        <v>1567</v>
      </c>
      <c r="E132" s="401">
        <f>(+D132-B132)/B132</f>
        <v>-0.27014438751746622</v>
      </c>
      <c r="F132" s="401">
        <f>(+D132-C132)/C132</f>
        <v>-0.25023923444976076</v>
      </c>
      <c r="H132" s="396">
        <f>SUM(H119:H131)</f>
        <v>1788</v>
      </c>
      <c r="I132" s="396">
        <f>SUM(I119:I131)</f>
        <v>1661</v>
      </c>
      <c r="J132" s="396">
        <f>SUM(J119:J131)</f>
        <v>1259</v>
      </c>
      <c r="K132" s="401">
        <f>(+J132-H132)/H132</f>
        <v>-0.29586129753914991</v>
      </c>
      <c r="L132" s="401">
        <f>(+J132-I132)/I132</f>
        <v>-0.24202287778446718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1567</v>
      </c>
      <c r="R132" s="401">
        <f>(+Q132-O132)/O132</f>
        <v>-0.57464712269272533</v>
      </c>
      <c r="S132" s="401">
        <f>(+Q132-P132)/P132</f>
        <v>-0.52815417043059321</v>
      </c>
      <c r="U132" s="396">
        <f>SUM(U119:U131)</f>
        <v>3336</v>
      </c>
      <c r="V132" s="396">
        <f>SUM(V119:V131)</f>
        <v>2891</v>
      </c>
      <c r="W132" s="396">
        <f>SUM(W119:W131)</f>
        <v>1259</v>
      </c>
      <c r="X132" s="401">
        <f>(+W132-U132)/U132</f>
        <v>-0.62260191846522783</v>
      </c>
      <c r="Y132" s="401">
        <f>(+W132-V132)/V132</f>
        <v>-0.564510549982705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:E144" si="60">(+D138-B138)/B138</f>
        <v>-0.2986111111111111</v>
      </c>
      <c r="F138" s="401">
        <f t="shared" ref="F138:F144" si="61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:K144" si="62">(+J138-H138)/H138</f>
        <v>-0.25563909774436089</v>
      </c>
      <c r="L138" s="401">
        <f t="shared" ref="L138:L144" si="63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64">(+Q138-O138)/O138</f>
        <v>-0.2986111111111111</v>
      </c>
      <c r="S138" s="401">
        <f t="shared" ref="S138:S149" si="65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6">(+W138-U138)/U138</f>
        <v>-0.25563909774436089</v>
      </c>
      <c r="Y138" s="401">
        <f t="shared" ref="Y138:Y149" si="67">(+W138-V138)/V138</f>
        <v>-0.27737226277372262</v>
      </c>
    </row>
    <row r="139" spans="1:25" ht="12.75" customHeight="1" x14ac:dyDescent="0.2">
      <c r="A139" s="396" t="s">
        <v>99</v>
      </c>
      <c r="B139" s="396">
        <v>118</v>
      </c>
      <c r="C139" s="396">
        <v>145</v>
      </c>
      <c r="D139" s="396">
        <v>124</v>
      </c>
      <c r="E139" s="401">
        <f t="shared" si="60"/>
        <v>5.0847457627118647E-2</v>
      </c>
      <c r="F139" s="401">
        <f t="shared" si="61"/>
        <v>-0.14482758620689656</v>
      </c>
      <c r="H139" s="396">
        <v>157</v>
      </c>
      <c r="I139" s="396">
        <v>132</v>
      </c>
      <c r="J139" s="396">
        <v>95</v>
      </c>
      <c r="K139" s="401">
        <f t="shared" si="62"/>
        <v>-0.39490445859872614</v>
      </c>
      <c r="L139" s="401">
        <f t="shared" si="63"/>
        <v>-0.28030303030303028</v>
      </c>
      <c r="N139" s="396" t="s">
        <v>99</v>
      </c>
      <c r="O139" s="396">
        <v>118</v>
      </c>
      <c r="P139" s="396">
        <v>145</v>
      </c>
      <c r="Q139" s="396">
        <v>124</v>
      </c>
      <c r="R139" s="401">
        <f t="shared" si="64"/>
        <v>5.0847457627118647E-2</v>
      </c>
      <c r="S139" s="401">
        <f t="shared" si="65"/>
        <v>-0.14482758620689656</v>
      </c>
      <c r="U139" s="396">
        <v>157</v>
      </c>
      <c r="V139" s="396">
        <v>132</v>
      </c>
      <c r="W139" s="396">
        <v>95</v>
      </c>
      <c r="X139" s="401">
        <f t="shared" si="66"/>
        <v>-0.39490445859872614</v>
      </c>
      <c r="Y139" s="401">
        <f t="shared" si="67"/>
        <v>-0.28030303030303028</v>
      </c>
    </row>
    <row r="140" spans="1:25" ht="12.75" customHeight="1" x14ac:dyDescent="0.2">
      <c r="A140" s="396" t="s">
        <v>100</v>
      </c>
      <c r="B140" s="396">
        <v>227</v>
      </c>
      <c r="C140" s="396">
        <v>234</v>
      </c>
      <c r="D140" s="396">
        <v>152</v>
      </c>
      <c r="E140" s="401">
        <f t="shared" si="60"/>
        <v>-0.33039647577092512</v>
      </c>
      <c r="F140" s="401">
        <f t="shared" si="61"/>
        <v>-0.3504273504273504</v>
      </c>
      <c r="H140" s="396">
        <v>169</v>
      </c>
      <c r="I140" s="396">
        <v>164</v>
      </c>
      <c r="J140" s="396">
        <v>125</v>
      </c>
      <c r="K140" s="401">
        <f t="shared" si="62"/>
        <v>-0.26035502958579881</v>
      </c>
      <c r="L140" s="401">
        <f t="shared" si="63"/>
        <v>-0.23780487804878048</v>
      </c>
      <c r="N140" s="396" t="s">
        <v>100</v>
      </c>
      <c r="O140" s="396">
        <v>227</v>
      </c>
      <c r="P140" s="396">
        <v>234</v>
      </c>
      <c r="Q140" s="396">
        <v>152</v>
      </c>
      <c r="R140" s="401">
        <f t="shared" si="64"/>
        <v>-0.33039647577092512</v>
      </c>
      <c r="S140" s="401">
        <f t="shared" si="65"/>
        <v>-0.3504273504273504</v>
      </c>
      <c r="U140" s="396">
        <v>169</v>
      </c>
      <c r="V140" s="396">
        <v>164</v>
      </c>
      <c r="W140" s="396">
        <v>125</v>
      </c>
      <c r="X140" s="401">
        <f t="shared" si="66"/>
        <v>-0.26035502958579881</v>
      </c>
      <c r="Y140" s="401">
        <f t="shared" si="67"/>
        <v>-0.23780487804878048</v>
      </c>
    </row>
    <row r="141" spans="1:25" ht="12.75" customHeight="1" x14ac:dyDescent="0.2">
      <c r="A141" s="396" t="s">
        <v>101</v>
      </c>
      <c r="B141" s="11">
        <v>273</v>
      </c>
      <c r="C141" s="11">
        <v>250</v>
      </c>
      <c r="D141" s="6">
        <v>156</v>
      </c>
      <c r="E141" s="401">
        <f t="shared" si="60"/>
        <v>-0.42857142857142855</v>
      </c>
      <c r="F141" s="401">
        <f t="shared" si="61"/>
        <v>-0.376</v>
      </c>
      <c r="H141" s="11">
        <v>189</v>
      </c>
      <c r="I141" s="11">
        <v>203</v>
      </c>
      <c r="J141" s="6">
        <v>131</v>
      </c>
      <c r="K141" s="401">
        <f t="shared" si="62"/>
        <v>-0.30687830687830686</v>
      </c>
      <c r="L141" s="401">
        <f t="shared" si="63"/>
        <v>-0.35467980295566504</v>
      </c>
      <c r="N141" s="396" t="s">
        <v>101</v>
      </c>
      <c r="O141" s="11">
        <v>273</v>
      </c>
      <c r="P141" s="11">
        <v>250</v>
      </c>
      <c r="Q141" s="6">
        <v>156</v>
      </c>
      <c r="R141" s="401">
        <f t="shared" si="64"/>
        <v>-0.42857142857142855</v>
      </c>
      <c r="S141" s="401">
        <f t="shared" si="65"/>
        <v>-0.376</v>
      </c>
      <c r="U141" s="11">
        <v>189</v>
      </c>
      <c r="V141" s="11">
        <v>203</v>
      </c>
      <c r="W141" s="6">
        <v>131</v>
      </c>
      <c r="X141" s="401">
        <f t="shared" si="66"/>
        <v>-0.30687830687830686</v>
      </c>
      <c r="Y141" s="401">
        <f t="shared" si="67"/>
        <v>-0.35467980295566504</v>
      </c>
    </row>
    <row r="142" spans="1:25" ht="12.75" customHeight="1" x14ac:dyDescent="0.2">
      <c r="A142" s="396" t="s">
        <v>102</v>
      </c>
      <c r="B142" s="11">
        <v>279</v>
      </c>
      <c r="C142" s="11">
        <v>273</v>
      </c>
      <c r="D142" s="6">
        <v>201</v>
      </c>
      <c r="E142" s="401">
        <f t="shared" si="60"/>
        <v>-0.27956989247311825</v>
      </c>
      <c r="F142" s="401">
        <f t="shared" si="61"/>
        <v>-0.26373626373626374</v>
      </c>
      <c r="H142" s="11">
        <v>211</v>
      </c>
      <c r="I142" s="11">
        <v>196</v>
      </c>
      <c r="J142" s="6">
        <v>170</v>
      </c>
      <c r="K142" s="401">
        <f t="shared" si="62"/>
        <v>-0.19431279620853081</v>
      </c>
      <c r="L142" s="401">
        <f t="shared" si="63"/>
        <v>-0.1326530612244898</v>
      </c>
      <c r="N142" s="396" t="s">
        <v>102</v>
      </c>
      <c r="O142" s="11">
        <v>279</v>
      </c>
      <c r="P142" s="11">
        <v>273</v>
      </c>
      <c r="Q142" s="6">
        <v>201</v>
      </c>
      <c r="R142" s="401">
        <f t="shared" si="64"/>
        <v>-0.27956989247311825</v>
      </c>
      <c r="S142" s="401">
        <f t="shared" si="65"/>
        <v>-0.26373626373626374</v>
      </c>
      <c r="U142" s="11">
        <v>211</v>
      </c>
      <c r="V142" s="11">
        <v>196</v>
      </c>
      <c r="W142" s="6">
        <v>170</v>
      </c>
      <c r="X142" s="401">
        <f t="shared" si="66"/>
        <v>-0.19431279620853081</v>
      </c>
      <c r="Y142" s="401">
        <f t="shared" si="67"/>
        <v>-0.1326530612244898</v>
      </c>
    </row>
    <row r="143" spans="1:25" ht="12.75" customHeight="1" x14ac:dyDescent="0.2">
      <c r="A143" s="396" t="s">
        <v>103</v>
      </c>
      <c r="B143" s="11">
        <v>344</v>
      </c>
      <c r="C143" s="11">
        <v>305</v>
      </c>
      <c r="D143" s="6">
        <v>245</v>
      </c>
      <c r="E143" s="401">
        <f t="shared" si="60"/>
        <v>-0.28779069767441862</v>
      </c>
      <c r="F143" s="401">
        <f t="shared" si="61"/>
        <v>-0.19672131147540983</v>
      </c>
      <c r="H143" s="11">
        <v>289</v>
      </c>
      <c r="I143" s="11">
        <v>245</v>
      </c>
      <c r="J143" s="6">
        <v>170</v>
      </c>
      <c r="K143" s="401">
        <f t="shared" si="62"/>
        <v>-0.41176470588235292</v>
      </c>
      <c r="L143" s="401">
        <f t="shared" si="63"/>
        <v>-0.30612244897959184</v>
      </c>
      <c r="N143" s="396" t="s">
        <v>103</v>
      </c>
      <c r="O143" s="11">
        <v>344</v>
      </c>
      <c r="P143" s="11">
        <v>305</v>
      </c>
      <c r="Q143" s="6">
        <v>245</v>
      </c>
      <c r="R143" s="401">
        <f t="shared" si="64"/>
        <v>-0.28779069767441862</v>
      </c>
      <c r="S143" s="401">
        <f t="shared" si="65"/>
        <v>-0.19672131147540983</v>
      </c>
      <c r="U143" s="11">
        <v>289</v>
      </c>
      <c r="V143" s="11">
        <v>245</v>
      </c>
      <c r="W143" s="6">
        <v>170</v>
      </c>
      <c r="X143" s="401">
        <f t="shared" si="66"/>
        <v>-0.41176470588235292</v>
      </c>
      <c r="Y143" s="401">
        <f t="shared" si="67"/>
        <v>-0.30612244897959184</v>
      </c>
    </row>
    <row r="144" spans="1:25" ht="12.75" customHeight="1" x14ac:dyDescent="0.2">
      <c r="A144" s="396" t="s">
        <v>104</v>
      </c>
      <c r="B144" s="11">
        <v>346</v>
      </c>
      <c r="C144" s="11">
        <v>235</v>
      </c>
      <c r="D144" s="6">
        <v>212</v>
      </c>
      <c r="E144" s="401">
        <f t="shared" si="60"/>
        <v>-0.38728323699421963</v>
      </c>
      <c r="F144" s="401">
        <f t="shared" si="61"/>
        <v>-9.7872340425531917E-2</v>
      </c>
      <c r="H144" s="11">
        <v>270</v>
      </c>
      <c r="I144" s="11">
        <v>194</v>
      </c>
      <c r="J144" s="6">
        <v>157</v>
      </c>
      <c r="K144" s="401">
        <f t="shared" si="62"/>
        <v>-0.41851851851851851</v>
      </c>
      <c r="L144" s="401">
        <f t="shared" si="63"/>
        <v>-0.19072164948453607</v>
      </c>
      <c r="N144" s="396" t="s">
        <v>104</v>
      </c>
      <c r="O144" s="11">
        <v>346</v>
      </c>
      <c r="P144" s="11">
        <v>235</v>
      </c>
      <c r="Q144" s="6">
        <v>212</v>
      </c>
      <c r="R144" s="401">
        <f t="shared" si="64"/>
        <v>-0.38728323699421963</v>
      </c>
      <c r="S144" s="401">
        <f t="shared" si="65"/>
        <v>-9.7872340425531917E-2</v>
      </c>
      <c r="U144" s="11">
        <v>270</v>
      </c>
      <c r="V144" s="11">
        <v>194</v>
      </c>
      <c r="W144" s="6">
        <v>157</v>
      </c>
      <c r="X144" s="401">
        <f t="shared" si="66"/>
        <v>-0.41851851851851851</v>
      </c>
      <c r="Y144" s="401">
        <f t="shared" si="67"/>
        <v>-0.19072164948453607</v>
      </c>
    </row>
    <row r="145" spans="1:25" ht="12.75" customHeight="1" x14ac:dyDescent="0.2">
      <c r="A145" s="396" t="s">
        <v>105</v>
      </c>
      <c r="B145" s="11"/>
      <c r="C145" s="11"/>
      <c r="D145" s="11"/>
      <c r="E145" s="401"/>
      <c r="F145" s="401"/>
      <c r="H145" s="11"/>
      <c r="I145" s="11"/>
      <c r="J145" s="11"/>
      <c r="K145" s="401"/>
      <c r="L145" s="401"/>
      <c r="N145" s="396" t="s">
        <v>105</v>
      </c>
      <c r="O145" s="11">
        <v>303</v>
      </c>
      <c r="P145" s="11">
        <v>225</v>
      </c>
      <c r="Q145" s="11"/>
      <c r="R145" s="401">
        <f t="shared" si="64"/>
        <v>-1</v>
      </c>
      <c r="S145" s="401">
        <f t="shared" si="65"/>
        <v>-1</v>
      </c>
      <c r="U145" s="11">
        <v>273</v>
      </c>
      <c r="V145" s="11">
        <v>204</v>
      </c>
      <c r="W145" s="11"/>
      <c r="X145" s="401">
        <f t="shared" si="66"/>
        <v>-1</v>
      </c>
      <c r="Y145" s="401">
        <f t="shared" si="67"/>
        <v>-1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64"/>
        <v>-1</v>
      </c>
      <c r="S146" s="401">
        <f t="shared" si="65"/>
        <v>-1</v>
      </c>
      <c r="U146" s="11">
        <v>237</v>
      </c>
      <c r="V146" s="11">
        <v>186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64"/>
        <v>-1</v>
      </c>
      <c r="S147" s="401">
        <f t="shared" si="65"/>
        <v>-1</v>
      </c>
      <c r="U147" s="11">
        <v>231</v>
      </c>
      <c r="V147" s="11">
        <v>172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64"/>
        <v>-1</v>
      </c>
      <c r="S148" s="401">
        <f t="shared" si="65"/>
        <v>-1</v>
      </c>
      <c r="U148" s="11">
        <v>240</v>
      </c>
      <c r="V148" s="11">
        <v>128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64"/>
        <v>-0.22</v>
      </c>
      <c r="S149" s="385">
        <f t="shared" si="65"/>
        <v>0</v>
      </c>
      <c r="T149"/>
      <c r="U149" s="11">
        <v>222</v>
      </c>
      <c r="V149" s="6">
        <v>137</v>
      </c>
      <c r="W149" s="6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1731</v>
      </c>
      <c r="C151" s="396">
        <f>SUM(C138:C149)</f>
        <v>1569</v>
      </c>
      <c r="D151" s="396">
        <f>SUM(D138:D149)</f>
        <v>1191</v>
      </c>
      <c r="E151" s="401">
        <f>(+D151-B151)/B151</f>
        <v>-0.31195840554592719</v>
      </c>
      <c r="F151" s="401">
        <f>(+D151-C151)/C151</f>
        <v>-0.24091778202676864</v>
      </c>
      <c r="H151" s="396">
        <f>SUM(H138:H149)</f>
        <v>1418</v>
      </c>
      <c r="I151" s="396">
        <f>SUM(I138:I149)</f>
        <v>1271</v>
      </c>
      <c r="J151" s="396">
        <f>SUM(J138:J149)</f>
        <v>947</v>
      </c>
      <c r="K151" s="401">
        <f>(+J151-H151)/H151</f>
        <v>-0.3321579689703808</v>
      </c>
      <c r="L151" s="401">
        <f>(+J151-I151)/I151</f>
        <v>-0.25491738788355628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1269</v>
      </c>
      <c r="R151" s="401">
        <f>(+Q151-O151)/O151</f>
        <v>-0.55952794168691422</v>
      </c>
      <c r="S151" s="401">
        <f>(+Q151-P151)/P151</f>
        <v>-0.47058823529411764</v>
      </c>
      <c r="U151" s="396">
        <f>SUM(U138:U149)</f>
        <v>2621</v>
      </c>
      <c r="V151" s="396">
        <f>SUM(V138:V149)</f>
        <v>2098</v>
      </c>
      <c r="W151" s="396">
        <f>SUM(W138:W149)</f>
        <v>947</v>
      </c>
      <c r="X151" s="401">
        <f>(+W151-U151)/U151</f>
        <v>-0.63868752384586036</v>
      </c>
      <c r="Y151" s="401">
        <f>(+W151-V151)/V151</f>
        <v>-0.54861773117254531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45148</v>
      </c>
      <c r="F155" s="402" t="s">
        <v>117</v>
      </c>
      <c r="G155" s="402"/>
      <c r="N155" s="395">
        <f ca="1">TODAY()</f>
        <v>45148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:E165" si="68">(+D159-B159)/B159</f>
        <v>-0.32330827067669171</v>
      </c>
      <c r="F159" s="401">
        <f t="shared" ref="F159:F165" si="69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:K165" si="70">(+J159-H159)/H159</f>
        <v>-0.25742574257425743</v>
      </c>
      <c r="L159" s="401">
        <f t="shared" ref="L159:L165" si="71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72">(+Q159-O159)/O159</f>
        <v>-0.32330827067669171</v>
      </c>
      <c r="S159" s="401">
        <f t="shared" ref="S159:S170" si="73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74">(+W159-U159)/U159</f>
        <v>-0.25742574257425743</v>
      </c>
      <c r="Y159" s="401">
        <f t="shared" ref="Y159:Y170" si="75">(+W159-V159)/V159</f>
        <v>-0.18478260869565216</v>
      </c>
    </row>
    <row r="160" spans="1:25" ht="12.75" customHeight="1" x14ac:dyDescent="0.2">
      <c r="A160" s="396" t="s">
        <v>99</v>
      </c>
      <c r="B160" s="396">
        <v>131</v>
      </c>
      <c r="C160" s="396">
        <v>102</v>
      </c>
      <c r="D160" s="396">
        <v>90</v>
      </c>
      <c r="E160" s="401">
        <f t="shared" si="68"/>
        <v>-0.31297709923664124</v>
      </c>
      <c r="F160" s="401">
        <f t="shared" si="69"/>
        <v>-0.11764705882352941</v>
      </c>
      <c r="H160" s="396">
        <v>111</v>
      </c>
      <c r="I160" s="396">
        <v>112</v>
      </c>
      <c r="J160" s="396">
        <v>60</v>
      </c>
      <c r="K160" s="401">
        <f t="shared" si="70"/>
        <v>-0.45945945945945948</v>
      </c>
      <c r="L160" s="401">
        <f t="shared" si="71"/>
        <v>-0.4642857142857143</v>
      </c>
      <c r="N160" s="396" t="s">
        <v>99</v>
      </c>
      <c r="O160" s="396">
        <v>131</v>
      </c>
      <c r="P160" s="396">
        <v>102</v>
      </c>
      <c r="Q160" s="396">
        <v>90</v>
      </c>
      <c r="R160" s="401">
        <f t="shared" si="72"/>
        <v>-0.31297709923664124</v>
      </c>
      <c r="S160" s="401">
        <f t="shared" si="73"/>
        <v>-0.11764705882352941</v>
      </c>
      <c r="U160" s="396">
        <v>111</v>
      </c>
      <c r="V160" s="396">
        <v>112</v>
      </c>
      <c r="W160" s="396">
        <v>60</v>
      </c>
      <c r="X160" s="401">
        <f t="shared" si="74"/>
        <v>-0.45945945945945948</v>
      </c>
      <c r="Y160" s="401">
        <f t="shared" si="75"/>
        <v>-0.4642857142857143</v>
      </c>
    </row>
    <row r="161" spans="1:25" ht="12.75" customHeight="1" x14ac:dyDescent="0.2">
      <c r="A161" s="396" t="s">
        <v>100</v>
      </c>
      <c r="B161" s="396">
        <v>165</v>
      </c>
      <c r="C161" s="396">
        <v>170</v>
      </c>
      <c r="D161" s="396">
        <v>178</v>
      </c>
      <c r="E161" s="401">
        <f t="shared" si="68"/>
        <v>7.8787878787878782E-2</v>
      </c>
      <c r="F161" s="401">
        <f t="shared" si="69"/>
        <v>4.7058823529411764E-2</v>
      </c>
      <c r="H161" s="396">
        <v>132</v>
      </c>
      <c r="I161" s="396">
        <v>131</v>
      </c>
      <c r="J161" s="396">
        <v>105</v>
      </c>
      <c r="K161" s="401">
        <f t="shared" si="70"/>
        <v>-0.20454545454545456</v>
      </c>
      <c r="L161" s="401">
        <f t="shared" si="71"/>
        <v>-0.19847328244274809</v>
      </c>
      <c r="N161" s="396" t="s">
        <v>100</v>
      </c>
      <c r="O161" s="396">
        <v>165</v>
      </c>
      <c r="P161" s="396">
        <v>170</v>
      </c>
      <c r="Q161" s="396">
        <v>178</v>
      </c>
      <c r="R161" s="401">
        <f t="shared" si="72"/>
        <v>7.8787878787878782E-2</v>
      </c>
      <c r="S161" s="401">
        <f t="shared" si="73"/>
        <v>4.7058823529411764E-2</v>
      </c>
      <c r="U161" s="396">
        <v>132</v>
      </c>
      <c r="V161" s="396">
        <v>131</v>
      </c>
      <c r="W161" s="396">
        <v>105</v>
      </c>
      <c r="X161" s="401">
        <f t="shared" si="74"/>
        <v>-0.20454545454545456</v>
      </c>
      <c r="Y161" s="401">
        <f t="shared" si="75"/>
        <v>-0.19847328244274809</v>
      </c>
    </row>
    <row r="162" spans="1:25" ht="12.75" customHeight="1" x14ac:dyDescent="0.2">
      <c r="A162" s="396" t="s">
        <v>101</v>
      </c>
      <c r="B162" s="11">
        <v>216</v>
      </c>
      <c r="C162" s="11">
        <v>211</v>
      </c>
      <c r="D162" s="6">
        <v>144</v>
      </c>
      <c r="E162" s="401">
        <f t="shared" si="68"/>
        <v>-0.33333333333333331</v>
      </c>
      <c r="F162" s="401">
        <f t="shared" si="69"/>
        <v>-0.31753554502369669</v>
      </c>
      <c r="H162" s="11">
        <v>155</v>
      </c>
      <c r="I162" s="11">
        <v>130</v>
      </c>
      <c r="J162" s="6">
        <v>96</v>
      </c>
      <c r="K162" s="401">
        <f t="shared" si="70"/>
        <v>-0.38064516129032255</v>
      </c>
      <c r="L162" s="401">
        <f t="shared" si="71"/>
        <v>-0.26153846153846155</v>
      </c>
      <c r="N162" s="396" t="s">
        <v>101</v>
      </c>
      <c r="O162" s="11">
        <v>216</v>
      </c>
      <c r="P162" s="11">
        <v>211</v>
      </c>
      <c r="Q162" s="6">
        <v>144</v>
      </c>
      <c r="R162" s="401">
        <f t="shared" si="72"/>
        <v>-0.33333333333333331</v>
      </c>
      <c r="S162" s="401">
        <f t="shared" si="73"/>
        <v>-0.31753554502369669</v>
      </c>
      <c r="U162" s="11">
        <v>155</v>
      </c>
      <c r="V162" s="11">
        <v>130</v>
      </c>
      <c r="W162" s="6">
        <v>96</v>
      </c>
      <c r="X162" s="401">
        <f t="shared" si="74"/>
        <v>-0.38064516129032255</v>
      </c>
      <c r="Y162" s="401">
        <f t="shared" si="75"/>
        <v>-0.26153846153846155</v>
      </c>
    </row>
    <row r="163" spans="1:25" ht="12.75" customHeight="1" x14ac:dyDescent="0.2">
      <c r="A163" s="396" t="s">
        <v>102</v>
      </c>
      <c r="B163" s="11">
        <v>244</v>
      </c>
      <c r="C163" s="11">
        <v>197</v>
      </c>
      <c r="D163" s="6">
        <v>210</v>
      </c>
      <c r="E163" s="401">
        <f t="shared" si="68"/>
        <v>-0.13934426229508196</v>
      </c>
      <c r="F163" s="401">
        <f t="shared" si="69"/>
        <v>6.5989847715736044E-2</v>
      </c>
      <c r="H163" s="11">
        <v>185</v>
      </c>
      <c r="I163" s="11">
        <v>167</v>
      </c>
      <c r="J163" s="6">
        <v>121</v>
      </c>
      <c r="K163" s="401">
        <f t="shared" si="70"/>
        <v>-0.34594594594594597</v>
      </c>
      <c r="L163" s="401">
        <f t="shared" si="71"/>
        <v>-0.27544910179640719</v>
      </c>
      <c r="N163" s="396" t="s">
        <v>102</v>
      </c>
      <c r="O163" s="11">
        <v>244</v>
      </c>
      <c r="P163" s="11">
        <v>197</v>
      </c>
      <c r="Q163" s="6">
        <v>210</v>
      </c>
      <c r="R163" s="401">
        <f t="shared" si="72"/>
        <v>-0.13934426229508196</v>
      </c>
      <c r="S163" s="401">
        <f t="shared" si="73"/>
        <v>6.5989847715736044E-2</v>
      </c>
      <c r="U163" s="11">
        <v>185</v>
      </c>
      <c r="V163" s="11">
        <v>167</v>
      </c>
      <c r="W163" s="6">
        <v>121</v>
      </c>
      <c r="X163" s="401">
        <f t="shared" si="74"/>
        <v>-0.34594594594594597</v>
      </c>
      <c r="Y163" s="401">
        <f t="shared" si="75"/>
        <v>-0.27544910179640719</v>
      </c>
    </row>
    <row r="164" spans="1:25" ht="12.75" customHeight="1" x14ac:dyDescent="0.2">
      <c r="A164" s="396" t="s">
        <v>103</v>
      </c>
      <c r="B164" s="11">
        <v>237</v>
      </c>
      <c r="C164" s="11">
        <v>223</v>
      </c>
      <c r="D164" s="6">
        <v>189</v>
      </c>
      <c r="E164" s="401">
        <f t="shared" si="68"/>
        <v>-0.20253164556962025</v>
      </c>
      <c r="F164" s="401">
        <f t="shared" si="69"/>
        <v>-0.15246636771300448</v>
      </c>
      <c r="H164" s="11">
        <v>216</v>
      </c>
      <c r="I164" s="11">
        <v>142</v>
      </c>
      <c r="J164" s="6">
        <v>154</v>
      </c>
      <c r="K164" s="401">
        <f t="shared" si="70"/>
        <v>-0.28703703703703703</v>
      </c>
      <c r="L164" s="401">
        <f t="shared" si="71"/>
        <v>8.4507042253521125E-2</v>
      </c>
      <c r="N164" s="396" t="s">
        <v>103</v>
      </c>
      <c r="O164" s="11">
        <v>237</v>
      </c>
      <c r="P164" s="11">
        <v>223</v>
      </c>
      <c r="Q164" s="6">
        <v>189</v>
      </c>
      <c r="R164" s="401">
        <f t="shared" si="72"/>
        <v>-0.20253164556962025</v>
      </c>
      <c r="S164" s="401">
        <f t="shared" si="73"/>
        <v>-0.15246636771300448</v>
      </c>
      <c r="U164" s="11">
        <v>216</v>
      </c>
      <c r="V164" s="11">
        <v>142</v>
      </c>
      <c r="W164" s="6">
        <v>154</v>
      </c>
      <c r="X164" s="401">
        <f t="shared" si="74"/>
        <v>-0.28703703703703703</v>
      </c>
      <c r="Y164" s="401">
        <f t="shared" si="75"/>
        <v>8.4507042253521125E-2</v>
      </c>
    </row>
    <row r="165" spans="1:25" ht="12.75" customHeight="1" x14ac:dyDescent="0.2">
      <c r="A165" s="396" t="s">
        <v>104</v>
      </c>
      <c r="B165" s="11">
        <v>256</v>
      </c>
      <c r="C165" s="11">
        <v>205</v>
      </c>
      <c r="D165" s="6">
        <v>171</v>
      </c>
      <c r="E165" s="401">
        <f t="shared" si="68"/>
        <v>-0.33203125</v>
      </c>
      <c r="F165" s="401">
        <f t="shared" si="69"/>
        <v>-0.16585365853658537</v>
      </c>
      <c r="H165" s="11">
        <v>190</v>
      </c>
      <c r="I165" s="11">
        <v>155</v>
      </c>
      <c r="J165" s="6">
        <v>124</v>
      </c>
      <c r="K165" s="401">
        <f t="shared" si="70"/>
        <v>-0.3473684210526316</v>
      </c>
      <c r="L165" s="401">
        <f t="shared" si="71"/>
        <v>-0.2</v>
      </c>
      <c r="N165" s="396" t="s">
        <v>104</v>
      </c>
      <c r="O165" s="11">
        <v>256</v>
      </c>
      <c r="P165" s="11">
        <v>205</v>
      </c>
      <c r="Q165" s="6">
        <v>171</v>
      </c>
      <c r="R165" s="401">
        <f t="shared" si="72"/>
        <v>-0.33203125</v>
      </c>
      <c r="S165" s="401">
        <f t="shared" si="73"/>
        <v>-0.16585365853658537</v>
      </c>
      <c r="U165" s="11">
        <v>190</v>
      </c>
      <c r="V165" s="11">
        <v>155</v>
      </c>
      <c r="W165" s="6">
        <v>124</v>
      </c>
      <c r="X165" s="401">
        <f t="shared" si="74"/>
        <v>-0.3473684210526316</v>
      </c>
      <c r="Y165" s="401">
        <f t="shared" si="75"/>
        <v>-0.2</v>
      </c>
    </row>
    <row r="166" spans="1:25" ht="12.75" customHeight="1" x14ac:dyDescent="0.2">
      <c r="A166" s="396" t="s">
        <v>105</v>
      </c>
      <c r="B166" s="11"/>
      <c r="C166" s="11"/>
      <c r="D166" s="11"/>
      <c r="E166" s="401"/>
      <c r="F166" s="401"/>
      <c r="H166" s="11"/>
      <c r="I166" s="11"/>
      <c r="J166" s="11"/>
      <c r="K166" s="401"/>
      <c r="L166" s="401"/>
      <c r="N166" s="396" t="s">
        <v>105</v>
      </c>
      <c r="O166" s="11">
        <v>238</v>
      </c>
      <c r="P166" s="11">
        <v>183</v>
      </c>
      <c r="Q166" s="11"/>
      <c r="R166" s="401">
        <f t="shared" si="72"/>
        <v>-1</v>
      </c>
      <c r="S166" s="401">
        <f t="shared" si="73"/>
        <v>-1</v>
      </c>
      <c r="U166" s="11">
        <v>187</v>
      </c>
      <c r="V166" s="11">
        <v>159</v>
      </c>
      <c r="W166" s="11"/>
      <c r="X166" s="401">
        <f t="shared" si="74"/>
        <v>-1</v>
      </c>
      <c r="Y166" s="401">
        <f t="shared" si="75"/>
        <v>-1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72"/>
        <v>-1</v>
      </c>
      <c r="S167" s="401">
        <f t="shared" si="73"/>
        <v>-1</v>
      </c>
      <c r="U167" s="11">
        <v>192</v>
      </c>
      <c r="V167" s="11">
        <v>171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72"/>
        <v>-1</v>
      </c>
      <c r="S168" s="401">
        <f t="shared" si="73"/>
        <v>-1</v>
      </c>
      <c r="U168" s="11">
        <v>187</v>
      </c>
      <c r="V168" s="11">
        <v>158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72"/>
        <v>-1</v>
      </c>
      <c r="S169" s="401">
        <f t="shared" si="73"/>
        <v>-1</v>
      </c>
      <c r="U169" s="11">
        <v>141</v>
      </c>
      <c r="V169" s="11">
        <v>116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72"/>
        <v>-1</v>
      </c>
      <c r="S170" s="385">
        <f t="shared" si="73"/>
        <v>-1</v>
      </c>
      <c r="T170"/>
      <c r="U170" s="11">
        <v>165</v>
      </c>
      <c r="V170" s="6">
        <v>103</v>
      </c>
      <c r="W170" s="6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1382</v>
      </c>
      <c r="C172" s="396">
        <f>SUM(C159:C170)</f>
        <v>1228</v>
      </c>
      <c r="D172" s="396">
        <f>SUM(D159:D170)</f>
        <v>1072</v>
      </c>
      <c r="E172" s="401">
        <f>(+D172-B172)/B172</f>
        <v>-0.22431259044862517</v>
      </c>
      <c r="F172" s="401">
        <f>(+D172-C172)/C172</f>
        <v>-0.12703583061889251</v>
      </c>
      <c r="H172" s="396">
        <f>SUM(H159:H170)</f>
        <v>1090</v>
      </c>
      <c r="I172" s="396">
        <f>SUM(I159:I170)</f>
        <v>929</v>
      </c>
      <c r="J172" s="396">
        <f>SUM(J159:J170)</f>
        <v>735</v>
      </c>
      <c r="K172" s="401">
        <f>(+J172-H172)/H172</f>
        <v>-0.3256880733944954</v>
      </c>
      <c r="L172" s="401">
        <f>(+J172-I172)/I172</f>
        <v>-0.20882669537136705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1072</v>
      </c>
      <c r="R172" s="401">
        <f>(+Q172-O172)/O172</f>
        <v>-0.50667280257708236</v>
      </c>
      <c r="S172" s="401">
        <f>(+Q172-P172)/P172</f>
        <v>-0.43903715332286763</v>
      </c>
      <c r="U172" s="396">
        <f>SUM(U159:U170)</f>
        <v>1962</v>
      </c>
      <c r="V172" s="396">
        <f>SUM(V159:V170)</f>
        <v>1636</v>
      </c>
      <c r="W172" s="396">
        <f>SUM(W159:W170)</f>
        <v>735</v>
      </c>
      <c r="X172" s="401">
        <f>(+W172-U172)/U172</f>
        <v>-0.62538226299694188</v>
      </c>
      <c r="Y172" s="401">
        <f>(+W172-V172)/V172</f>
        <v>-0.55073349633251834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:E184" si="76">(+D178-B178)/B178</f>
        <v>-0.3048780487804878</v>
      </c>
      <c r="F178" s="401">
        <f t="shared" ref="F178:F184" si="77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:K184" si="78">(+J178-H178)/H178</f>
        <v>-0.35164835164835168</v>
      </c>
      <c r="L178" s="401">
        <f t="shared" ref="L178:L184" si="79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80">(+Q178-O178)/O178</f>
        <v>-0.3048780487804878</v>
      </c>
      <c r="S178" s="401">
        <f t="shared" ref="S178:S189" si="81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82">(+W178-U178)/U178</f>
        <v>-0.35164835164835168</v>
      </c>
      <c r="Y178" s="401">
        <f t="shared" ref="Y178:Y189" si="83">(+W178-V178)/V178</f>
        <v>-0.29761904761904762</v>
      </c>
    </row>
    <row r="179" spans="1:25" ht="12.75" customHeight="1" x14ac:dyDescent="0.2">
      <c r="A179" s="396" t="s">
        <v>99</v>
      </c>
      <c r="B179" s="396">
        <v>87</v>
      </c>
      <c r="C179" s="396">
        <v>70</v>
      </c>
      <c r="D179" s="396">
        <v>92</v>
      </c>
      <c r="E179" s="401">
        <f t="shared" si="76"/>
        <v>5.7471264367816091E-2</v>
      </c>
      <c r="F179" s="401">
        <f t="shared" si="77"/>
        <v>0.31428571428571428</v>
      </c>
      <c r="H179" s="396">
        <v>80</v>
      </c>
      <c r="I179" s="396">
        <v>72</v>
      </c>
      <c r="J179" s="396">
        <v>56</v>
      </c>
      <c r="K179" s="401">
        <f t="shared" si="78"/>
        <v>-0.3</v>
      </c>
      <c r="L179" s="401">
        <f t="shared" si="79"/>
        <v>-0.22222222222222221</v>
      </c>
      <c r="N179" s="396" t="s">
        <v>99</v>
      </c>
      <c r="O179" s="396">
        <v>87</v>
      </c>
      <c r="P179" s="396">
        <v>70</v>
      </c>
      <c r="Q179" s="396">
        <v>92</v>
      </c>
      <c r="R179" s="401">
        <f t="shared" si="80"/>
        <v>5.7471264367816091E-2</v>
      </c>
      <c r="S179" s="401">
        <f t="shared" si="81"/>
        <v>0.31428571428571428</v>
      </c>
      <c r="U179" s="396">
        <v>80</v>
      </c>
      <c r="V179" s="396">
        <v>72</v>
      </c>
      <c r="W179" s="396">
        <v>56</v>
      </c>
      <c r="X179" s="401">
        <f t="shared" si="82"/>
        <v>-0.3</v>
      </c>
      <c r="Y179" s="401">
        <f t="shared" si="83"/>
        <v>-0.22222222222222221</v>
      </c>
    </row>
    <row r="180" spans="1:25" ht="12.75" customHeight="1" x14ac:dyDescent="0.2">
      <c r="A180" s="396" t="s">
        <v>100</v>
      </c>
      <c r="B180" s="396">
        <v>135</v>
      </c>
      <c r="C180" s="396">
        <v>103</v>
      </c>
      <c r="D180" s="396">
        <v>76</v>
      </c>
      <c r="E180" s="401">
        <f t="shared" si="76"/>
        <v>-0.43703703703703706</v>
      </c>
      <c r="F180" s="401">
        <f t="shared" si="77"/>
        <v>-0.26213592233009708</v>
      </c>
      <c r="H180" s="396">
        <v>123</v>
      </c>
      <c r="I180" s="396">
        <v>101</v>
      </c>
      <c r="J180" s="396">
        <v>74</v>
      </c>
      <c r="K180" s="401">
        <f t="shared" si="78"/>
        <v>-0.3983739837398374</v>
      </c>
      <c r="L180" s="401">
        <f t="shared" si="79"/>
        <v>-0.26732673267326734</v>
      </c>
      <c r="N180" s="396" t="s">
        <v>100</v>
      </c>
      <c r="O180" s="396">
        <v>135</v>
      </c>
      <c r="P180" s="396">
        <v>103</v>
      </c>
      <c r="Q180" s="396">
        <v>76</v>
      </c>
      <c r="R180" s="401">
        <f t="shared" si="80"/>
        <v>-0.43703703703703706</v>
      </c>
      <c r="S180" s="401">
        <f t="shared" si="81"/>
        <v>-0.26213592233009708</v>
      </c>
      <c r="U180" s="396">
        <v>123</v>
      </c>
      <c r="V180" s="396">
        <v>101</v>
      </c>
      <c r="W180" s="396">
        <v>74</v>
      </c>
      <c r="X180" s="401">
        <f t="shared" si="82"/>
        <v>-0.3983739837398374</v>
      </c>
      <c r="Y180" s="401">
        <f t="shared" si="83"/>
        <v>-0.26732673267326734</v>
      </c>
    </row>
    <row r="181" spans="1:25" ht="12.75" customHeight="1" x14ac:dyDescent="0.2">
      <c r="A181" s="396" t="s">
        <v>101</v>
      </c>
      <c r="B181" s="11">
        <v>152</v>
      </c>
      <c r="C181" s="11">
        <v>133</v>
      </c>
      <c r="D181" s="6">
        <v>104</v>
      </c>
      <c r="E181" s="401">
        <f t="shared" si="76"/>
        <v>-0.31578947368421051</v>
      </c>
      <c r="F181" s="401">
        <f t="shared" si="77"/>
        <v>-0.21804511278195488</v>
      </c>
      <c r="H181" s="11">
        <v>98</v>
      </c>
      <c r="I181" s="11">
        <v>112</v>
      </c>
      <c r="J181" s="6">
        <v>62</v>
      </c>
      <c r="K181" s="401">
        <f t="shared" si="78"/>
        <v>-0.36734693877551022</v>
      </c>
      <c r="L181" s="401">
        <f t="shared" si="79"/>
        <v>-0.44642857142857145</v>
      </c>
      <c r="N181" s="396" t="s">
        <v>101</v>
      </c>
      <c r="O181" s="11">
        <v>152</v>
      </c>
      <c r="P181" s="11">
        <v>133</v>
      </c>
      <c r="Q181" s="6">
        <v>104</v>
      </c>
      <c r="R181" s="401">
        <f t="shared" si="80"/>
        <v>-0.31578947368421051</v>
      </c>
      <c r="S181" s="401">
        <f t="shared" si="81"/>
        <v>-0.21804511278195488</v>
      </c>
      <c r="U181" s="11">
        <v>98</v>
      </c>
      <c r="V181" s="11">
        <v>112</v>
      </c>
      <c r="W181" s="6">
        <v>62</v>
      </c>
      <c r="X181" s="401">
        <f t="shared" si="82"/>
        <v>-0.36734693877551022</v>
      </c>
      <c r="Y181" s="401">
        <f t="shared" si="83"/>
        <v>-0.44642857142857145</v>
      </c>
    </row>
    <row r="182" spans="1:25" ht="12.75" customHeight="1" x14ac:dyDescent="0.2">
      <c r="A182" s="396" t="s">
        <v>102</v>
      </c>
      <c r="B182" s="11">
        <v>161</v>
      </c>
      <c r="C182" s="11">
        <v>165</v>
      </c>
      <c r="D182" s="6">
        <v>99</v>
      </c>
      <c r="E182" s="401">
        <f t="shared" si="76"/>
        <v>-0.38509316770186336</v>
      </c>
      <c r="F182" s="401">
        <f t="shared" si="77"/>
        <v>-0.4</v>
      </c>
      <c r="H182" s="11">
        <v>115</v>
      </c>
      <c r="I182" s="11">
        <v>106</v>
      </c>
      <c r="J182" s="6">
        <v>112</v>
      </c>
      <c r="K182" s="401">
        <f t="shared" si="78"/>
        <v>-2.6086956521739129E-2</v>
      </c>
      <c r="L182" s="401">
        <f t="shared" si="79"/>
        <v>5.6603773584905662E-2</v>
      </c>
      <c r="N182" s="396" t="s">
        <v>102</v>
      </c>
      <c r="O182" s="11">
        <v>161</v>
      </c>
      <c r="P182" s="11">
        <v>165</v>
      </c>
      <c r="Q182" s="6">
        <v>99</v>
      </c>
      <c r="R182" s="401">
        <f t="shared" si="80"/>
        <v>-0.38509316770186336</v>
      </c>
      <c r="S182" s="401">
        <f t="shared" si="81"/>
        <v>-0.4</v>
      </c>
      <c r="U182" s="11">
        <v>115</v>
      </c>
      <c r="V182" s="11">
        <v>106</v>
      </c>
      <c r="W182" s="6">
        <v>112</v>
      </c>
      <c r="X182" s="401">
        <f t="shared" si="82"/>
        <v>-2.6086956521739129E-2</v>
      </c>
      <c r="Y182" s="401">
        <f t="shared" si="83"/>
        <v>5.6603773584905662E-2</v>
      </c>
    </row>
    <row r="183" spans="1:25" ht="12.75" customHeight="1" x14ac:dyDescent="0.2">
      <c r="A183" s="396" t="s">
        <v>103</v>
      </c>
      <c r="B183" s="11">
        <v>185</v>
      </c>
      <c r="C183" s="11">
        <v>153</v>
      </c>
      <c r="D183" s="6">
        <v>135</v>
      </c>
      <c r="E183" s="401">
        <f t="shared" si="76"/>
        <v>-0.27027027027027029</v>
      </c>
      <c r="F183" s="401">
        <f t="shared" si="77"/>
        <v>-0.11764705882352941</v>
      </c>
      <c r="H183" s="11">
        <v>180</v>
      </c>
      <c r="I183" s="11">
        <v>148</v>
      </c>
      <c r="J183" s="6">
        <v>112</v>
      </c>
      <c r="K183" s="401">
        <f t="shared" si="78"/>
        <v>-0.37777777777777777</v>
      </c>
      <c r="L183" s="401">
        <f t="shared" si="79"/>
        <v>-0.24324324324324326</v>
      </c>
      <c r="N183" s="396" t="s">
        <v>103</v>
      </c>
      <c r="O183" s="11">
        <v>185</v>
      </c>
      <c r="P183" s="11">
        <v>153</v>
      </c>
      <c r="Q183" s="6">
        <v>135</v>
      </c>
      <c r="R183" s="401">
        <f t="shared" si="80"/>
        <v>-0.27027027027027029</v>
      </c>
      <c r="S183" s="401">
        <f t="shared" si="81"/>
        <v>-0.11764705882352941</v>
      </c>
      <c r="U183" s="11">
        <v>180</v>
      </c>
      <c r="V183" s="11">
        <v>148</v>
      </c>
      <c r="W183" s="6">
        <v>112</v>
      </c>
      <c r="X183" s="401">
        <f t="shared" si="82"/>
        <v>-0.37777777777777777</v>
      </c>
      <c r="Y183" s="401">
        <f t="shared" si="83"/>
        <v>-0.24324324324324326</v>
      </c>
    </row>
    <row r="184" spans="1:25" ht="12.75" customHeight="1" x14ac:dyDescent="0.2">
      <c r="A184" s="396" t="s">
        <v>104</v>
      </c>
      <c r="B184" s="11">
        <v>150</v>
      </c>
      <c r="C184" s="11">
        <v>133</v>
      </c>
      <c r="D184" s="6">
        <v>97</v>
      </c>
      <c r="E184" s="401">
        <f t="shared" si="76"/>
        <v>-0.35333333333333333</v>
      </c>
      <c r="F184" s="401">
        <f t="shared" si="77"/>
        <v>-0.27067669172932329</v>
      </c>
      <c r="H184" s="11">
        <v>149</v>
      </c>
      <c r="I184" s="11">
        <v>140</v>
      </c>
      <c r="J184" s="6">
        <v>98</v>
      </c>
      <c r="K184" s="401">
        <f t="shared" si="78"/>
        <v>-0.34228187919463088</v>
      </c>
      <c r="L184" s="401">
        <f t="shared" si="79"/>
        <v>-0.3</v>
      </c>
      <c r="N184" s="396" t="s">
        <v>104</v>
      </c>
      <c r="O184" s="11">
        <v>150</v>
      </c>
      <c r="P184" s="11">
        <v>133</v>
      </c>
      <c r="Q184" s="6">
        <v>97</v>
      </c>
      <c r="R184" s="401">
        <f t="shared" si="80"/>
        <v>-0.35333333333333333</v>
      </c>
      <c r="S184" s="401">
        <f t="shared" si="81"/>
        <v>-0.27067669172932329</v>
      </c>
      <c r="U184" s="11">
        <v>149</v>
      </c>
      <c r="V184" s="11">
        <v>140</v>
      </c>
      <c r="W184" s="6">
        <v>98</v>
      </c>
      <c r="X184" s="401">
        <f t="shared" si="82"/>
        <v>-0.34228187919463088</v>
      </c>
      <c r="Y184" s="401">
        <f t="shared" si="83"/>
        <v>-0.3</v>
      </c>
    </row>
    <row r="185" spans="1:25" ht="12.75" customHeight="1" x14ac:dyDescent="0.2">
      <c r="A185" s="396" t="s">
        <v>105</v>
      </c>
      <c r="B185" s="11"/>
      <c r="C185" s="11"/>
      <c r="D185" s="11"/>
      <c r="E185" s="401"/>
      <c r="F185" s="401"/>
      <c r="H185" s="11"/>
      <c r="I185" s="11"/>
      <c r="J185" s="11"/>
      <c r="K185" s="401"/>
      <c r="L185" s="401"/>
      <c r="N185" s="396" t="s">
        <v>105</v>
      </c>
      <c r="O185" s="11">
        <v>167</v>
      </c>
      <c r="P185" s="11">
        <v>113</v>
      </c>
      <c r="Q185" s="11"/>
      <c r="R185" s="401">
        <f t="shared" si="80"/>
        <v>-1</v>
      </c>
      <c r="S185" s="401">
        <f t="shared" si="81"/>
        <v>-1</v>
      </c>
      <c r="U185" s="11">
        <v>144</v>
      </c>
      <c r="V185" s="11">
        <v>132</v>
      </c>
      <c r="W185" s="11"/>
      <c r="X185" s="401">
        <f t="shared" si="82"/>
        <v>-1</v>
      </c>
      <c r="Y185" s="401">
        <f t="shared" si="83"/>
        <v>-1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80"/>
        <v>-1</v>
      </c>
      <c r="S186" s="401">
        <f t="shared" si="81"/>
        <v>-1</v>
      </c>
      <c r="U186" s="11">
        <v>159</v>
      </c>
      <c r="V186" s="11">
        <v>120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80"/>
        <v>-1</v>
      </c>
      <c r="S187" s="401">
        <f t="shared" si="81"/>
        <v>-1</v>
      </c>
      <c r="U187" s="11">
        <v>153</v>
      </c>
      <c r="V187" s="11">
        <v>111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80"/>
        <v>-1</v>
      </c>
      <c r="S188" s="401">
        <f t="shared" si="81"/>
        <v>-1</v>
      </c>
      <c r="U188" s="11">
        <v>143</v>
      </c>
      <c r="V188" s="11">
        <v>79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80"/>
        <v>-1</v>
      </c>
      <c r="S189" s="385">
        <f t="shared" si="81"/>
        <v>-1</v>
      </c>
      <c r="T189"/>
      <c r="U189" s="11">
        <v>136</v>
      </c>
      <c r="V189" s="6">
        <v>78</v>
      </c>
      <c r="W189" s="6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952</v>
      </c>
      <c r="C191" s="396">
        <f>SUM(C178:C189)</f>
        <v>842</v>
      </c>
      <c r="D191" s="396">
        <f>SUM(D178:D189)</f>
        <v>660</v>
      </c>
      <c r="E191" s="401">
        <f>(+D191-B191)/B191</f>
        <v>-0.30672268907563027</v>
      </c>
      <c r="F191" s="401">
        <f>(+D191-C191)/C191</f>
        <v>-0.2161520190023753</v>
      </c>
      <c r="H191" s="396">
        <f>SUM(H178:H189)</f>
        <v>836</v>
      </c>
      <c r="I191" s="396">
        <f>SUM(I178:I189)</f>
        <v>763</v>
      </c>
      <c r="J191" s="396">
        <f>SUM(J178:J189)</f>
        <v>573</v>
      </c>
      <c r="K191" s="401">
        <f>(+J191-H191)/H191</f>
        <v>-0.3145933014354067</v>
      </c>
      <c r="L191" s="401">
        <f>(+J191-I191)/I191</f>
        <v>-0.24901703800786371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660</v>
      </c>
      <c r="R191" s="401">
        <f>(+Q191-O191)/O191</f>
        <v>-0.57556270096463025</v>
      </c>
      <c r="S191" s="401">
        <f>(+Q191-P191)/P191</f>
        <v>-0.47702060221870046</v>
      </c>
      <c r="U191" s="396">
        <f>SUM(U178:U189)</f>
        <v>1571</v>
      </c>
      <c r="V191" s="396">
        <f>SUM(V178:V189)</f>
        <v>1283</v>
      </c>
      <c r="W191" s="396">
        <f>SUM(W178:W189)</f>
        <v>573</v>
      </c>
      <c r="X191" s="401">
        <f>(+W191-U191)/U191</f>
        <v>-0.63526416295353283</v>
      </c>
      <c r="Y191" s="401">
        <f>(+W191-V191)/V191</f>
        <v>-0.55339049103663285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45148</v>
      </c>
      <c r="F193" s="402" t="s">
        <v>120</v>
      </c>
      <c r="G193" s="402"/>
      <c r="N193" s="395">
        <f ca="1">TODAY()</f>
        <v>45148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:E203" si="84">(+D197-B197)/B197</f>
        <v>-0.32758620689655171</v>
      </c>
      <c r="F197" s="401">
        <f t="shared" ref="F197:F203" si="85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:K203" si="86">(+J197-H197)/H197</f>
        <v>-6.8181818181818177E-2</v>
      </c>
      <c r="L197" s="401">
        <f t="shared" ref="L197:L203" si="87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8">(+Q197-O197)/O197</f>
        <v>-0.32758620689655171</v>
      </c>
      <c r="S197" s="401">
        <f t="shared" ref="S197:S208" si="89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90">(+W197-U197)/U197</f>
        <v>-6.8181818181818177E-2</v>
      </c>
      <c r="Y197" s="401">
        <f t="shared" ref="Y197:Y208" si="91">(+W197-V197)/V197</f>
        <v>-0.34920634920634919</v>
      </c>
    </row>
    <row r="198" spans="1:25" ht="12.75" customHeight="1" x14ac:dyDescent="0.2">
      <c r="A198" s="396" t="s">
        <v>99</v>
      </c>
      <c r="B198" s="396">
        <v>35</v>
      </c>
      <c r="C198" s="396">
        <v>56</v>
      </c>
      <c r="D198" s="396">
        <v>27</v>
      </c>
      <c r="E198" s="401">
        <f t="shared" si="84"/>
        <v>-0.22857142857142856</v>
      </c>
      <c r="F198" s="401">
        <f t="shared" si="85"/>
        <v>-0.5178571428571429</v>
      </c>
      <c r="H198" s="396">
        <v>43</v>
      </c>
      <c r="I198" s="396">
        <v>49</v>
      </c>
      <c r="J198" s="396">
        <v>38</v>
      </c>
      <c r="K198" s="401">
        <f t="shared" si="86"/>
        <v>-0.11627906976744186</v>
      </c>
      <c r="L198" s="401">
        <f t="shared" si="87"/>
        <v>-0.22448979591836735</v>
      </c>
      <c r="N198" s="396" t="s">
        <v>99</v>
      </c>
      <c r="O198" s="396">
        <v>35</v>
      </c>
      <c r="P198" s="396">
        <v>56</v>
      </c>
      <c r="Q198" s="396">
        <v>27</v>
      </c>
      <c r="R198" s="401">
        <f t="shared" si="88"/>
        <v>-0.22857142857142856</v>
      </c>
      <c r="S198" s="401">
        <f t="shared" si="89"/>
        <v>-0.5178571428571429</v>
      </c>
      <c r="U198" s="396">
        <v>43</v>
      </c>
      <c r="V198" s="396">
        <v>49</v>
      </c>
      <c r="W198" s="396">
        <v>38</v>
      </c>
      <c r="X198" s="401">
        <f t="shared" si="90"/>
        <v>-0.11627906976744186</v>
      </c>
      <c r="Y198" s="401">
        <f t="shared" si="91"/>
        <v>-0.22448979591836735</v>
      </c>
    </row>
    <row r="199" spans="1:25" ht="12.75" customHeight="1" x14ac:dyDescent="0.2">
      <c r="A199" s="396" t="s">
        <v>100</v>
      </c>
      <c r="B199" s="396">
        <v>88</v>
      </c>
      <c r="C199" s="396">
        <v>63</v>
      </c>
      <c r="D199" s="396">
        <v>46</v>
      </c>
      <c r="E199" s="401">
        <f t="shared" si="84"/>
        <v>-0.47727272727272729</v>
      </c>
      <c r="F199" s="401">
        <f t="shared" si="85"/>
        <v>-0.26984126984126983</v>
      </c>
      <c r="H199" s="396">
        <v>57</v>
      </c>
      <c r="I199" s="396">
        <v>61</v>
      </c>
      <c r="J199" s="396">
        <v>45</v>
      </c>
      <c r="K199" s="401">
        <f t="shared" si="86"/>
        <v>-0.21052631578947367</v>
      </c>
      <c r="L199" s="401">
        <f t="shared" si="87"/>
        <v>-0.26229508196721313</v>
      </c>
      <c r="N199" s="396" t="s">
        <v>100</v>
      </c>
      <c r="O199" s="396">
        <v>88</v>
      </c>
      <c r="P199" s="396">
        <v>63</v>
      </c>
      <c r="Q199" s="396">
        <v>46</v>
      </c>
      <c r="R199" s="401">
        <f t="shared" si="88"/>
        <v>-0.47727272727272729</v>
      </c>
      <c r="S199" s="401">
        <f t="shared" si="89"/>
        <v>-0.26984126984126983</v>
      </c>
      <c r="U199" s="396">
        <v>57</v>
      </c>
      <c r="V199" s="396">
        <v>61</v>
      </c>
      <c r="W199" s="396">
        <v>45</v>
      </c>
      <c r="X199" s="401">
        <f t="shared" si="90"/>
        <v>-0.21052631578947367</v>
      </c>
      <c r="Y199" s="401">
        <f t="shared" si="91"/>
        <v>-0.26229508196721313</v>
      </c>
    </row>
    <row r="200" spans="1:25" ht="12.75" customHeight="1" x14ac:dyDescent="0.2">
      <c r="A200" s="396" t="s">
        <v>101</v>
      </c>
      <c r="B200" s="11">
        <v>112</v>
      </c>
      <c r="C200" s="11">
        <v>72</v>
      </c>
      <c r="D200" s="6">
        <v>60</v>
      </c>
      <c r="E200" s="401">
        <f t="shared" si="84"/>
        <v>-0.4642857142857143</v>
      </c>
      <c r="F200" s="401">
        <f t="shared" si="85"/>
        <v>-0.16666666666666666</v>
      </c>
      <c r="H200" s="11">
        <v>84</v>
      </c>
      <c r="I200" s="11">
        <v>62</v>
      </c>
      <c r="J200" s="6">
        <v>51</v>
      </c>
      <c r="K200" s="401">
        <f t="shared" si="86"/>
        <v>-0.39285714285714285</v>
      </c>
      <c r="L200" s="401">
        <f t="shared" si="87"/>
        <v>-0.17741935483870969</v>
      </c>
      <c r="N200" s="396" t="s">
        <v>101</v>
      </c>
      <c r="O200" s="11">
        <v>112</v>
      </c>
      <c r="P200" s="11">
        <v>72</v>
      </c>
      <c r="Q200" s="6">
        <v>60</v>
      </c>
      <c r="R200" s="401">
        <f t="shared" si="88"/>
        <v>-0.4642857142857143</v>
      </c>
      <c r="S200" s="401">
        <f t="shared" si="89"/>
        <v>-0.16666666666666666</v>
      </c>
      <c r="U200" s="11">
        <v>84</v>
      </c>
      <c r="V200" s="11">
        <v>62</v>
      </c>
      <c r="W200" s="6">
        <v>51</v>
      </c>
      <c r="X200" s="401">
        <f t="shared" si="90"/>
        <v>-0.39285714285714285</v>
      </c>
      <c r="Y200" s="401">
        <f t="shared" si="91"/>
        <v>-0.17741935483870969</v>
      </c>
    </row>
    <row r="201" spans="1:25" ht="12.75" customHeight="1" x14ac:dyDescent="0.2">
      <c r="A201" s="396" t="s">
        <v>102</v>
      </c>
      <c r="B201" s="11">
        <v>88</v>
      </c>
      <c r="C201" s="11">
        <v>90</v>
      </c>
      <c r="D201" s="6">
        <v>74</v>
      </c>
      <c r="E201" s="401">
        <f t="shared" si="84"/>
        <v>-0.15909090909090909</v>
      </c>
      <c r="F201" s="401">
        <f t="shared" si="85"/>
        <v>-0.17777777777777778</v>
      </c>
      <c r="H201" s="11">
        <v>69</v>
      </c>
      <c r="I201" s="11">
        <v>80</v>
      </c>
      <c r="J201" s="6">
        <v>60</v>
      </c>
      <c r="K201" s="401">
        <f t="shared" si="86"/>
        <v>-0.13043478260869565</v>
      </c>
      <c r="L201" s="401">
        <f t="shared" si="87"/>
        <v>-0.25</v>
      </c>
      <c r="N201" s="396" t="s">
        <v>102</v>
      </c>
      <c r="O201" s="11">
        <v>88</v>
      </c>
      <c r="P201" s="11">
        <v>90</v>
      </c>
      <c r="Q201" s="6">
        <v>74</v>
      </c>
      <c r="R201" s="401">
        <f t="shared" si="88"/>
        <v>-0.15909090909090909</v>
      </c>
      <c r="S201" s="401">
        <f t="shared" si="89"/>
        <v>-0.17777777777777778</v>
      </c>
      <c r="U201" s="11">
        <v>69</v>
      </c>
      <c r="V201" s="11">
        <v>80</v>
      </c>
      <c r="W201" s="6">
        <v>60</v>
      </c>
      <c r="X201" s="401">
        <f t="shared" si="90"/>
        <v>-0.13043478260869565</v>
      </c>
      <c r="Y201" s="401">
        <f t="shared" si="91"/>
        <v>-0.25</v>
      </c>
    </row>
    <row r="202" spans="1:25" ht="12.75" customHeight="1" x14ac:dyDescent="0.2">
      <c r="A202" s="396" t="s">
        <v>103</v>
      </c>
      <c r="B202" s="11">
        <v>100</v>
      </c>
      <c r="C202" s="11">
        <v>121</v>
      </c>
      <c r="D202" s="6">
        <v>86</v>
      </c>
      <c r="E202" s="401">
        <f t="shared" si="84"/>
        <v>-0.14000000000000001</v>
      </c>
      <c r="F202" s="401">
        <f t="shared" si="85"/>
        <v>-0.28925619834710742</v>
      </c>
      <c r="H202" s="11">
        <v>109</v>
      </c>
      <c r="I202" s="11">
        <v>92</v>
      </c>
      <c r="J202" s="6">
        <v>79</v>
      </c>
      <c r="K202" s="401">
        <f t="shared" si="86"/>
        <v>-0.27522935779816515</v>
      </c>
      <c r="L202" s="401">
        <f t="shared" si="87"/>
        <v>-0.14130434782608695</v>
      </c>
      <c r="N202" s="396" t="s">
        <v>103</v>
      </c>
      <c r="O202" s="11">
        <v>100</v>
      </c>
      <c r="P202" s="11">
        <v>121</v>
      </c>
      <c r="Q202" s="6">
        <v>86</v>
      </c>
      <c r="R202" s="401">
        <f t="shared" si="88"/>
        <v>-0.14000000000000001</v>
      </c>
      <c r="S202" s="401">
        <f t="shared" si="89"/>
        <v>-0.28925619834710742</v>
      </c>
      <c r="U202" s="11">
        <v>109</v>
      </c>
      <c r="V202" s="11">
        <v>92</v>
      </c>
      <c r="W202" s="6">
        <v>79</v>
      </c>
      <c r="X202" s="401">
        <f t="shared" si="90"/>
        <v>-0.27522935779816515</v>
      </c>
      <c r="Y202" s="401">
        <f t="shared" si="91"/>
        <v>-0.14130434782608695</v>
      </c>
    </row>
    <row r="203" spans="1:25" ht="12.75" customHeight="1" x14ac:dyDescent="0.2">
      <c r="A203" s="396" t="s">
        <v>104</v>
      </c>
      <c r="B203" s="11">
        <v>110</v>
      </c>
      <c r="C203" s="11">
        <v>72</v>
      </c>
      <c r="D203" s="6">
        <v>51</v>
      </c>
      <c r="E203" s="401">
        <f t="shared" si="84"/>
        <v>-0.53636363636363638</v>
      </c>
      <c r="F203" s="401">
        <f t="shared" si="85"/>
        <v>-0.29166666666666669</v>
      </c>
      <c r="H203" s="11">
        <v>98</v>
      </c>
      <c r="I203" s="11">
        <v>82</v>
      </c>
      <c r="J203" s="6">
        <v>65</v>
      </c>
      <c r="K203" s="401">
        <f t="shared" si="86"/>
        <v>-0.33673469387755101</v>
      </c>
      <c r="L203" s="401">
        <f t="shared" si="87"/>
        <v>-0.2073170731707317</v>
      </c>
      <c r="N203" s="396" t="s">
        <v>104</v>
      </c>
      <c r="O203" s="11">
        <v>110</v>
      </c>
      <c r="P203" s="11">
        <v>72</v>
      </c>
      <c r="Q203" s="6">
        <v>51</v>
      </c>
      <c r="R203" s="401">
        <f t="shared" si="88"/>
        <v>-0.53636363636363638</v>
      </c>
      <c r="S203" s="401">
        <f t="shared" si="89"/>
        <v>-0.29166666666666669</v>
      </c>
      <c r="U203" s="11">
        <v>98</v>
      </c>
      <c r="V203" s="11">
        <v>82</v>
      </c>
      <c r="W203" s="6">
        <v>65</v>
      </c>
      <c r="X203" s="401">
        <f t="shared" si="90"/>
        <v>-0.33673469387755101</v>
      </c>
      <c r="Y203" s="401">
        <f t="shared" si="91"/>
        <v>-0.2073170731707317</v>
      </c>
    </row>
    <row r="204" spans="1:25" ht="12.75" customHeight="1" x14ac:dyDescent="0.2">
      <c r="A204" s="396" t="s">
        <v>105</v>
      </c>
      <c r="B204" s="11"/>
      <c r="C204" s="11"/>
      <c r="D204" s="11"/>
      <c r="E204" s="401"/>
      <c r="F204" s="401"/>
      <c r="H204" s="11"/>
      <c r="I204" s="11"/>
      <c r="J204" s="11"/>
      <c r="K204" s="401"/>
      <c r="L204" s="401"/>
      <c r="N204" s="396" t="s">
        <v>105</v>
      </c>
      <c r="O204" s="11">
        <v>108</v>
      </c>
      <c r="P204" s="11">
        <v>96</v>
      </c>
      <c r="Q204" s="11"/>
      <c r="R204" s="401">
        <f t="shared" si="88"/>
        <v>-1</v>
      </c>
      <c r="S204" s="401">
        <f t="shared" si="89"/>
        <v>-1</v>
      </c>
      <c r="U204" s="11">
        <v>104</v>
      </c>
      <c r="V204" s="11">
        <v>100</v>
      </c>
      <c r="W204" s="11"/>
      <c r="X204" s="401">
        <f t="shared" si="90"/>
        <v>-1</v>
      </c>
      <c r="Y204" s="401">
        <f t="shared" si="91"/>
        <v>-1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8"/>
        <v>-1</v>
      </c>
      <c r="S205" s="401">
        <f t="shared" si="89"/>
        <v>-1</v>
      </c>
      <c r="U205" s="11">
        <v>96</v>
      </c>
      <c r="V205" s="11">
        <v>100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8"/>
        <v>-1</v>
      </c>
      <c r="S206" s="401">
        <f t="shared" si="89"/>
        <v>-1</v>
      </c>
      <c r="U206" s="11">
        <v>102</v>
      </c>
      <c r="V206" s="11">
        <v>75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8"/>
        <v>-1</v>
      </c>
      <c r="S207" s="401">
        <f t="shared" si="89"/>
        <v>-1</v>
      </c>
      <c r="U207" s="11">
        <v>77</v>
      </c>
      <c r="V207" s="11">
        <v>65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8"/>
        <v>-1</v>
      </c>
      <c r="S208" s="385">
        <f t="shared" si="89"/>
        <v>-1</v>
      </c>
      <c r="T208"/>
      <c r="U208" s="11">
        <v>73</v>
      </c>
      <c r="V208" s="6">
        <v>67</v>
      </c>
      <c r="W208" s="6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591</v>
      </c>
      <c r="C210" s="396">
        <f>SUM(C197:C208)</f>
        <v>509</v>
      </c>
      <c r="D210" s="396">
        <f>SUM(D197:D208)</f>
        <v>383</v>
      </c>
      <c r="E210" s="401">
        <f>(+D210-B210)/B210</f>
        <v>-0.35194585448392557</v>
      </c>
      <c r="F210" s="401">
        <f>(+D210-C210)/C210</f>
        <v>-0.2475442043222004</v>
      </c>
      <c r="H210" s="396">
        <f>SUM(H197:H208)</f>
        <v>504</v>
      </c>
      <c r="I210" s="396">
        <f>SUM(I197:I208)</f>
        <v>489</v>
      </c>
      <c r="J210" s="396">
        <f>SUM(J197:J208)</f>
        <v>379</v>
      </c>
      <c r="K210" s="401">
        <f>(+J210-H210)/H210</f>
        <v>-0.24801587301587302</v>
      </c>
      <c r="L210" s="401">
        <f>(+J210-I210)/I210</f>
        <v>-0.22494887525562371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383</v>
      </c>
      <c r="R210" s="401">
        <f>(+Q210-O210)/O210</f>
        <v>-0.6010416666666667</v>
      </c>
      <c r="S210" s="401">
        <f>(+Q210-P210)/P210</f>
        <v>-0.54021608643457386</v>
      </c>
      <c r="U210" s="396">
        <f>SUM(U197:U208)</f>
        <v>956</v>
      </c>
      <c r="V210" s="396">
        <f>SUM(V197:V208)</f>
        <v>896</v>
      </c>
      <c r="W210" s="396">
        <f>SUM(W197:W208)</f>
        <v>379</v>
      </c>
      <c r="X210" s="401">
        <f>(+W210-U210)/U210</f>
        <v>-0.60355648535564854</v>
      </c>
      <c r="Y210" s="401">
        <f>(+W210-V210)/V210</f>
        <v>-0.5770089285714286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45148</v>
      </c>
      <c r="F212" s="398"/>
      <c r="G212" s="399" t="s">
        <v>118</v>
      </c>
      <c r="N212" s="395">
        <f ca="1">TODAY()</f>
        <v>45148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:E222" si="92">(+D216-B216)/B216</f>
        <v>-0.24084844338008896</v>
      </c>
      <c r="F216" s="401">
        <f t="shared" ref="F216:F222" si="93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:K222" si="94">(+J216-H216)/H216</f>
        <v>-0.31161971830985913</v>
      </c>
      <c r="L216" s="401">
        <f t="shared" ref="L216:L222" si="95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6">(+Q216-O216)/O216</f>
        <v>-0.24084844338008896</v>
      </c>
      <c r="S216" s="401">
        <f t="shared" ref="S216:S227" si="97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8">(+W216-U216)/U216</f>
        <v>-0.31161971830985913</v>
      </c>
      <c r="Y216" s="401">
        <f t="shared" ref="Y216:Y227" si="99">(+W216-V216)/V216</f>
        <v>-0.31940818102697999</v>
      </c>
    </row>
    <row r="217" spans="1:25" ht="12.75" customHeight="1" x14ac:dyDescent="0.2">
      <c r="A217" s="396" t="s">
        <v>99</v>
      </c>
      <c r="B217" s="396">
        <v>2699</v>
      </c>
      <c r="C217" s="396">
        <v>2786</v>
      </c>
      <c r="D217" s="396">
        <v>2262</v>
      </c>
      <c r="E217" s="401">
        <f t="shared" si="92"/>
        <v>-0.16191181919229344</v>
      </c>
      <c r="F217" s="401">
        <f t="shared" si="93"/>
        <v>-0.18808327351040918</v>
      </c>
      <c r="H217" s="396">
        <v>2209</v>
      </c>
      <c r="I217" s="396">
        <v>2209</v>
      </c>
      <c r="J217" s="396">
        <v>1629</v>
      </c>
      <c r="K217" s="401">
        <f t="shared" si="94"/>
        <v>-0.26256224535989137</v>
      </c>
      <c r="L217" s="401">
        <f t="shared" si="95"/>
        <v>-0.26256224535989137</v>
      </c>
      <c r="N217" s="396" t="s">
        <v>99</v>
      </c>
      <c r="O217" s="396">
        <v>2699</v>
      </c>
      <c r="P217" s="396">
        <v>2786</v>
      </c>
      <c r="Q217" s="396">
        <v>2262</v>
      </c>
      <c r="R217" s="401">
        <f t="shared" si="96"/>
        <v>-0.16191181919229344</v>
      </c>
      <c r="S217" s="401">
        <f t="shared" si="97"/>
        <v>-0.18808327351040918</v>
      </c>
      <c r="U217" s="396">
        <v>2209</v>
      </c>
      <c r="V217" s="396">
        <v>2209</v>
      </c>
      <c r="W217" s="396">
        <v>1629</v>
      </c>
      <c r="X217" s="401">
        <f t="shared" si="98"/>
        <v>-0.26256224535989137</v>
      </c>
      <c r="Y217" s="401">
        <f t="shared" si="99"/>
        <v>-0.26256224535989137</v>
      </c>
    </row>
    <row r="218" spans="1:25" ht="12.75" customHeight="1" x14ac:dyDescent="0.2">
      <c r="A218" s="396" t="s">
        <v>100</v>
      </c>
      <c r="B218" s="396">
        <v>4159</v>
      </c>
      <c r="C218" s="396">
        <v>3757</v>
      </c>
      <c r="D218" s="396">
        <v>3055</v>
      </c>
      <c r="E218" s="401">
        <f t="shared" si="92"/>
        <v>-0.26544842510218802</v>
      </c>
      <c r="F218" s="401">
        <f t="shared" si="93"/>
        <v>-0.18685121107266436</v>
      </c>
      <c r="H218" s="396">
        <v>3051</v>
      </c>
      <c r="I218" s="396">
        <v>2983</v>
      </c>
      <c r="J218" s="396">
        <v>2199</v>
      </c>
      <c r="K218" s="401">
        <f t="shared" si="94"/>
        <v>-0.27925270403146507</v>
      </c>
      <c r="L218" s="401">
        <f t="shared" si="95"/>
        <v>-0.2628226617499162</v>
      </c>
      <c r="N218" s="396" t="s">
        <v>100</v>
      </c>
      <c r="O218" s="396">
        <v>4159</v>
      </c>
      <c r="P218" s="396">
        <v>3757</v>
      </c>
      <c r="Q218" s="396">
        <v>3055</v>
      </c>
      <c r="R218" s="401">
        <f t="shared" si="96"/>
        <v>-0.26544842510218802</v>
      </c>
      <c r="S218" s="401">
        <f t="shared" si="97"/>
        <v>-0.18685121107266436</v>
      </c>
      <c r="U218" s="396">
        <v>3051</v>
      </c>
      <c r="V218" s="396">
        <v>2983</v>
      </c>
      <c r="W218" s="396">
        <v>2199</v>
      </c>
      <c r="X218" s="401">
        <f t="shared" si="98"/>
        <v>-0.27925270403146507</v>
      </c>
      <c r="Y218" s="401">
        <f t="shared" si="99"/>
        <v>-0.2628226617499162</v>
      </c>
    </row>
    <row r="219" spans="1:25" ht="12.75" customHeight="1" x14ac:dyDescent="0.2">
      <c r="A219" s="396" t="s">
        <v>101</v>
      </c>
      <c r="B219" s="11">
        <v>4793</v>
      </c>
      <c r="C219" s="11">
        <v>4352</v>
      </c>
      <c r="D219" s="6">
        <v>3157</v>
      </c>
      <c r="E219" s="401">
        <f t="shared" si="92"/>
        <v>-0.34133110786563736</v>
      </c>
      <c r="F219" s="401">
        <f t="shared" si="93"/>
        <v>-0.27458639705882354</v>
      </c>
      <c r="H219" s="11">
        <v>3484</v>
      </c>
      <c r="I219" s="11">
        <v>3137</v>
      </c>
      <c r="J219" s="6">
        <v>2256</v>
      </c>
      <c r="K219" s="401">
        <f t="shared" si="94"/>
        <v>-0.35246842709529275</v>
      </c>
      <c r="L219" s="401">
        <f t="shared" si="95"/>
        <v>-0.28084156837743068</v>
      </c>
      <c r="N219" s="396" t="s">
        <v>101</v>
      </c>
      <c r="O219" s="11">
        <v>4793</v>
      </c>
      <c r="P219" s="11">
        <v>4352</v>
      </c>
      <c r="Q219" s="6">
        <v>3157</v>
      </c>
      <c r="R219" s="401">
        <f t="shared" si="96"/>
        <v>-0.34133110786563736</v>
      </c>
      <c r="S219" s="401">
        <f t="shared" si="97"/>
        <v>-0.27458639705882354</v>
      </c>
      <c r="U219" s="11">
        <v>3484</v>
      </c>
      <c r="V219" s="11">
        <v>3137</v>
      </c>
      <c r="W219" s="6">
        <v>2256</v>
      </c>
      <c r="X219" s="401">
        <f t="shared" si="98"/>
        <v>-0.35246842709529275</v>
      </c>
      <c r="Y219" s="401">
        <f t="shared" si="99"/>
        <v>-0.28084156837743068</v>
      </c>
    </row>
    <row r="220" spans="1:25" ht="12.75" customHeight="1" x14ac:dyDescent="0.2">
      <c r="A220" s="396" t="s">
        <v>102</v>
      </c>
      <c r="B220" s="11">
        <v>4977</v>
      </c>
      <c r="C220" s="11">
        <v>4715</v>
      </c>
      <c r="D220" s="6">
        <v>3705</v>
      </c>
      <c r="E220" s="401">
        <f t="shared" si="92"/>
        <v>-0.25557564798071125</v>
      </c>
      <c r="F220" s="401">
        <f t="shared" si="93"/>
        <v>-0.2142099681866384</v>
      </c>
      <c r="H220" s="11">
        <v>3702</v>
      </c>
      <c r="I220" s="11">
        <v>3609</v>
      </c>
      <c r="J220" s="6">
        <v>2861</v>
      </c>
      <c r="K220" s="401">
        <f t="shared" si="94"/>
        <v>-0.22717450027012426</v>
      </c>
      <c r="L220" s="401">
        <f t="shared" si="95"/>
        <v>-0.20725962870601275</v>
      </c>
      <c r="N220" s="396" t="s">
        <v>102</v>
      </c>
      <c r="O220" s="11">
        <v>4977</v>
      </c>
      <c r="P220" s="11">
        <v>4715</v>
      </c>
      <c r="Q220" s="6">
        <v>3705</v>
      </c>
      <c r="R220" s="401">
        <f t="shared" si="96"/>
        <v>-0.25557564798071125</v>
      </c>
      <c r="S220" s="401">
        <f t="shared" si="97"/>
        <v>-0.2142099681866384</v>
      </c>
      <c r="U220" s="11">
        <v>3702</v>
      </c>
      <c r="V220" s="11">
        <v>3609</v>
      </c>
      <c r="W220" s="6">
        <v>2861</v>
      </c>
      <c r="X220" s="401">
        <f t="shared" si="98"/>
        <v>-0.22717450027012426</v>
      </c>
      <c r="Y220" s="401">
        <f t="shared" si="99"/>
        <v>-0.20725962870601275</v>
      </c>
    </row>
    <row r="221" spans="1:25" ht="12.75" customHeight="1" x14ac:dyDescent="0.2">
      <c r="A221" s="396" t="s">
        <v>103</v>
      </c>
      <c r="B221" s="11">
        <v>6040</v>
      </c>
      <c r="C221" s="11">
        <v>5123</v>
      </c>
      <c r="D221" s="6">
        <v>4006</v>
      </c>
      <c r="E221" s="401">
        <f t="shared" si="92"/>
        <v>-0.33675496688741724</v>
      </c>
      <c r="F221" s="401">
        <f t="shared" si="93"/>
        <v>-0.21803630685145423</v>
      </c>
      <c r="H221" s="11">
        <v>4659</v>
      </c>
      <c r="I221" s="11">
        <v>4073</v>
      </c>
      <c r="J221" s="6">
        <v>3167</v>
      </c>
      <c r="K221" s="401">
        <f t="shared" si="94"/>
        <v>-0.32024039493453532</v>
      </c>
      <c r="L221" s="401">
        <f t="shared" si="95"/>
        <v>-0.22244046157623373</v>
      </c>
      <c r="N221" s="396" t="s">
        <v>103</v>
      </c>
      <c r="O221" s="11">
        <v>6040</v>
      </c>
      <c r="P221" s="11">
        <v>5123</v>
      </c>
      <c r="Q221" s="6">
        <v>4006</v>
      </c>
      <c r="R221" s="401">
        <f t="shared" si="96"/>
        <v>-0.33675496688741724</v>
      </c>
      <c r="S221" s="401">
        <f t="shared" si="97"/>
        <v>-0.21803630685145423</v>
      </c>
      <c r="U221" s="11">
        <v>4659</v>
      </c>
      <c r="V221" s="11">
        <v>4073</v>
      </c>
      <c r="W221" s="6">
        <v>3167</v>
      </c>
      <c r="X221" s="401">
        <f t="shared" si="98"/>
        <v>-0.32024039493453532</v>
      </c>
      <c r="Y221" s="401">
        <f t="shared" si="99"/>
        <v>-0.22244046157623373</v>
      </c>
    </row>
    <row r="222" spans="1:25" ht="12.75" customHeight="1" x14ac:dyDescent="0.2">
      <c r="A222" s="396" t="s">
        <v>104</v>
      </c>
      <c r="B222" s="11">
        <v>5426</v>
      </c>
      <c r="C222" s="11">
        <v>4292</v>
      </c>
      <c r="D222" s="6">
        <v>3618</v>
      </c>
      <c r="E222" s="401">
        <f t="shared" si="92"/>
        <v>-0.3332104681164762</v>
      </c>
      <c r="F222" s="401">
        <f t="shared" si="93"/>
        <v>-0.15703634669151911</v>
      </c>
      <c r="H222" s="11">
        <v>4399</v>
      </c>
      <c r="I222" s="11">
        <v>3626</v>
      </c>
      <c r="J222" s="6">
        <v>2945</v>
      </c>
      <c r="K222" s="401">
        <f t="shared" si="94"/>
        <v>-0.33052966583314392</v>
      </c>
      <c r="L222" s="401">
        <f t="shared" si="95"/>
        <v>-0.18781025923883066</v>
      </c>
      <c r="N222" s="396" t="s">
        <v>104</v>
      </c>
      <c r="O222" s="11">
        <v>5426</v>
      </c>
      <c r="P222" s="11">
        <v>4292</v>
      </c>
      <c r="Q222" s="6">
        <v>3618</v>
      </c>
      <c r="R222" s="401">
        <f t="shared" si="96"/>
        <v>-0.3332104681164762</v>
      </c>
      <c r="S222" s="401">
        <f t="shared" si="97"/>
        <v>-0.15703634669151911</v>
      </c>
      <c r="U222" s="11">
        <v>4399</v>
      </c>
      <c r="V222" s="11">
        <v>3626</v>
      </c>
      <c r="W222" s="6">
        <v>2945</v>
      </c>
      <c r="X222" s="401">
        <f t="shared" si="98"/>
        <v>-0.33052966583314392</v>
      </c>
      <c r="Y222" s="401">
        <f t="shared" si="99"/>
        <v>-0.18781025923883066</v>
      </c>
    </row>
    <row r="223" spans="1:25" ht="12.75" customHeight="1" x14ac:dyDescent="0.2">
      <c r="A223" s="396" t="s">
        <v>105</v>
      </c>
      <c r="B223" s="11"/>
      <c r="C223" s="11"/>
      <c r="D223" s="11"/>
      <c r="E223" s="401"/>
      <c r="F223" s="401"/>
      <c r="H223" s="11"/>
      <c r="I223" s="11"/>
      <c r="J223" s="11"/>
      <c r="K223" s="401"/>
      <c r="L223" s="401"/>
      <c r="N223" s="396" t="s">
        <v>105</v>
      </c>
      <c r="O223" s="11">
        <v>5106</v>
      </c>
      <c r="P223" s="11">
        <v>3952</v>
      </c>
      <c r="Q223" s="11"/>
      <c r="R223" s="401">
        <f t="shared" si="96"/>
        <v>-1</v>
      </c>
      <c r="S223" s="401">
        <f t="shared" si="97"/>
        <v>-1</v>
      </c>
      <c r="U223" s="11">
        <v>4269</v>
      </c>
      <c r="V223" s="11">
        <v>3751</v>
      </c>
      <c r="W223" s="11"/>
      <c r="X223" s="401">
        <f t="shared" si="98"/>
        <v>-1</v>
      </c>
      <c r="Y223" s="401">
        <f t="shared" si="99"/>
        <v>-1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6"/>
        <v>-1</v>
      </c>
      <c r="S224" s="401">
        <f t="shared" si="97"/>
        <v>-1</v>
      </c>
      <c r="U224" s="11">
        <v>4098</v>
      </c>
      <c r="V224" s="11">
        <v>3316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6"/>
        <v>-1</v>
      </c>
      <c r="S225" s="401">
        <f t="shared" si="97"/>
        <v>-1</v>
      </c>
      <c r="U225" s="11">
        <v>3928</v>
      </c>
      <c r="V225" s="11">
        <v>2925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6"/>
        <v>-1</v>
      </c>
      <c r="S226" s="401">
        <f t="shared" si="97"/>
        <v>-1</v>
      </c>
      <c r="U226" s="11">
        <v>3667</v>
      </c>
      <c r="V226" s="11">
        <v>2506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6"/>
        <v>-1</v>
      </c>
      <c r="S227" s="385">
        <f t="shared" si="97"/>
        <v>-1</v>
      </c>
      <c r="T227"/>
      <c r="U227" s="11">
        <v>3648</v>
      </c>
      <c r="V227" s="6">
        <v>2328</v>
      </c>
      <c r="W227" s="6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31017</v>
      </c>
      <c r="C229" s="396">
        <f>SUM(C216:C227)</f>
        <v>27991</v>
      </c>
      <c r="D229" s="396">
        <f>SUM(D216:D227)</f>
        <v>22022</v>
      </c>
      <c r="E229" s="401">
        <f>(+D229-B229)/B229</f>
        <v>-0.29000225682690139</v>
      </c>
      <c r="F229" s="401">
        <f>(+D229-C229)/C229</f>
        <v>-0.21324711514415348</v>
      </c>
      <c r="H229" s="396">
        <f>SUM(H216:H227)</f>
        <v>23776</v>
      </c>
      <c r="I229" s="396">
        <f>SUM(I216:I227)</f>
        <v>21935</v>
      </c>
      <c r="J229" s="396">
        <f>SUM(J216:J227)</f>
        <v>16621</v>
      </c>
      <c r="K229" s="401">
        <f>(+J229-H229)/H229</f>
        <v>-0.3009337146702557</v>
      </c>
      <c r="L229" s="401">
        <f>(+J229-I229)/I229</f>
        <v>-0.24226122635058125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22022</v>
      </c>
      <c r="R229" s="401">
        <f>(+Q229-O229)/O229</f>
        <v>-0.55668733392382641</v>
      </c>
      <c r="S229" s="401">
        <f>(+Q229-P229)/P229</f>
        <v>-0.48800334790291083</v>
      </c>
      <c r="U229" s="396">
        <f>SUM(U216:U227)</f>
        <v>43386</v>
      </c>
      <c r="V229" s="396">
        <f>SUM(V216:V227)</f>
        <v>36761</v>
      </c>
      <c r="W229" s="396">
        <f>SUM(W216:W227)</f>
        <v>16621</v>
      </c>
      <c r="X229" s="401">
        <f>(+W229-U229)/U229</f>
        <v>-0.61690407043746831</v>
      </c>
      <c r="Y229" s="401">
        <f>(+W229-V229)/V229</f>
        <v>-0.54786322461304104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:E240" si="100">(+D234-B234)/B234</f>
        <v>-0.24583333333333332</v>
      </c>
      <c r="F234" s="401">
        <f t="shared" ref="F234:F240" si="101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:K240" si="102">(+J234-H234)/H234</f>
        <v>-0.30669330669330669</v>
      </c>
      <c r="L234" s="401">
        <f t="shared" ref="L234:L240" si="103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104">(+Q234-O234)/O234</f>
        <v>-0.24583333333333332</v>
      </c>
      <c r="S234" s="401">
        <f t="shared" ref="S234:S245" si="105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6">(+W234-U234)/U234</f>
        <v>-0.30669330669330669</v>
      </c>
      <c r="Y234" s="401">
        <f t="shared" ref="Y234:Y245" si="107">(+W234-V234)/V234</f>
        <v>-0.32259638848218641</v>
      </c>
    </row>
    <row r="235" spans="1:25" ht="12.75" customHeight="1" x14ac:dyDescent="0.2">
      <c r="A235" s="396" t="s">
        <v>99</v>
      </c>
      <c r="B235" s="396">
        <v>2231</v>
      </c>
      <c r="C235" s="396">
        <v>2385</v>
      </c>
      <c r="D235" s="396">
        <v>1857</v>
      </c>
      <c r="E235" s="401">
        <f t="shared" si="100"/>
        <v>-0.16763783056925147</v>
      </c>
      <c r="F235" s="401">
        <f t="shared" si="101"/>
        <v>-0.22138364779874214</v>
      </c>
      <c r="H235" s="396">
        <v>1955</v>
      </c>
      <c r="I235" s="396">
        <v>1987</v>
      </c>
      <c r="J235" s="396">
        <v>1448</v>
      </c>
      <c r="K235" s="401">
        <f t="shared" si="102"/>
        <v>-0.25933503836317134</v>
      </c>
      <c r="L235" s="401">
        <f t="shared" si="103"/>
        <v>-0.2712632108706593</v>
      </c>
      <c r="N235" s="396" t="s">
        <v>99</v>
      </c>
      <c r="O235" s="396">
        <v>2231</v>
      </c>
      <c r="P235" s="396">
        <v>2385</v>
      </c>
      <c r="Q235" s="396">
        <v>1857</v>
      </c>
      <c r="R235" s="401">
        <f t="shared" si="104"/>
        <v>-0.16763783056925147</v>
      </c>
      <c r="S235" s="401">
        <f t="shared" si="105"/>
        <v>-0.22138364779874214</v>
      </c>
      <c r="U235" s="396">
        <v>1955</v>
      </c>
      <c r="V235" s="396">
        <v>1987</v>
      </c>
      <c r="W235" s="396">
        <v>1448</v>
      </c>
      <c r="X235" s="401">
        <f t="shared" si="106"/>
        <v>-0.25933503836317134</v>
      </c>
      <c r="Y235" s="401">
        <f t="shared" si="107"/>
        <v>-0.2712632108706593</v>
      </c>
    </row>
    <row r="236" spans="1:25" ht="12.75" customHeight="1" x14ac:dyDescent="0.2">
      <c r="A236" s="396" t="s">
        <v>100</v>
      </c>
      <c r="B236" s="396">
        <v>3577</v>
      </c>
      <c r="C236" s="396">
        <v>3266</v>
      </c>
      <c r="D236" s="396">
        <v>2626</v>
      </c>
      <c r="E236" s="401">
        <f t="shared" si="100"/>
        <v>-0.26586525020967289</v>
      </c>
      <c r="F236" s="401">
        <f t="shared" si="101"/>
        <v>-0.19595835884874463</v>
      </c>
      <c r="H236" s="396">
        <v>2694</v>
      </c>
      <c r="I236" s="396">
        <v>2680</v>
      </c>
      <c r="J236" s="396">
        <v>1964</v>
      </c>
      <c r="K236" s="401">
        <f t="shared" si="102"/>
        <v>-0.27097253155159612</v>
      </c>
      <c r="L236" s="401">
        <f t="shared" si="103"/>
        <v>-0.26716417910447759</v>
      </c>
      <c r="N236" s="396" t="s">
        <v>100</v>
      </c>
      <c r="O236" s="396">
        <v>3577</v>
      </c>
      <c r="P236" s="396">
        <v>3266</v>
      </c>
      <c r="Q236" s="396">
        <v>2626</v>
      </c>
      <c r="R236" s="401">
        <f t="shared" si="104"/>
        <v>-0.26586525020967289</v>
      </c>
      <c r="S236" s="401">
        <f t="shared" si="105"/>
        <v>-0.19595835884874463</v>
      </c>
      <c r="U236" s="396">
        <v>2694</v>
      </c>
      <c r="V236" s="396">
        <v>2680</v>
      </c>
      <c r="W236" s="396">
        <v>1964</v>
      </c>
      <c r="X236" s="401">
        <f t="shared" si="106"/>
        <v>-0.27097253155159612</v>
      </c>
      <c r="Y236" s="401">
        <f t="shared" si="107"/>
        <v>-0.26716417910447759</v>
      </c>
    </row>
    <row r="237" spans="1:25" ht="12.75" customHeight="1" x14ac:dyDescent="0.2">
      <c r="A237" s="396" t="s">
        <v>101</v>
      </c>
      <c r="B237" s="11">
        <v>4190</v>
      </c>
      <c r="C237" s="11">
        <v>3885</v>
      </c>
      <c r="D237" s="6">
        <v>2725</v>
      </c>
      <c r="E237" s="401">
        <f t="shared" si="100"/>
        <v>-0.34964200477326968</v>
      </c>
      <c r="F237" s="401">
        <f t="shared" si="101"/>
        <v>-0.29858429858429858</v>
      </c>
      <c r="H237" s="11">
        <v>3063</v>
      </c>
      <c r="I237" s="11">
        <v>2809</v>
      </c>
      <c r="J237" s="6">
        <v>2024</v>
      </c>
      <c r="K237" s="401">
        <f t="shared" si="102"/>
        <v>-0.33920992491021873</v>
      </c>
      <c r="L237" s="401">
        <f t="shared" si="103"/>
        <v>-0.27945888216447134</v>
      </c>
      <c r="N237" s="396" t="s">
        <v>101</v>
      </c>
      <c r="O237" s="11">
        <v>4190</v>
      </c>
      <c r="P237" s="11">
        <v>3885</v>
      </c>
      <c r="Q237" s="6">
        <v>2725</v>
      </c>
      <c r="R237" s="401">
        <f t="shared" si="104"/>
        <v>-0.34964200477326968</v>
      </c>
      <c r="S237" s="401">
        <f t="shared" si="105"/>
        <v>-0.29858429858429858</v>
      </c>
      <c r="U237" s="11">
        <v>3063</v>
      </c>
      <c r="V237" s="11">
        <v>2809</v>
      </c>
      <c r="W237" s="6">
        <v>2024</v>
      </c>
      <c r="X237" s="401">
        <f t="shared" si="106"/>
        <v>-0.33920992491021873</v>
      </c>
      <c r="Y237" s="401">
        <f t="shared" si="107"/>
        <v>-0.27945888216447134</v>
      </c>
    </row>
    <row r="238" spans="1:25" ht="12.75" customHeight="1" x14ac:dyDescent="0.2">
      <c r="A238" s="396" t="s">
        <v>102</v>
      </c>
      <c r="B238" s="11">
        <v>4379</v>
      </c>
      <c r="C238" s="11">
        <v>4234</v>
      </c>
      <c r="D238" s="6">
        <v>3240</v>
      </c>
      <c r="E238" s="401">
        <f t="shared" si="100"/>
        <v>-0.26010504681434116</v>
      </c>
      <c r="F238" s="401">
        <f t="shared" si="101"/>
        <v>-0.23476617855455834</v>
      </c>
      <c r="H238" s="11">
        <v>3312</v>
      </c>
      <c r="I238" s="11">
        <v>3272</v>
      </c>
      <c r="J238" s="6">
        <v>2594</v>
      </c>
      <c r="K238" s="401">
        <f t="shared" si="102"/>
        <v>-0.21678743961352656</v>
      </c>
      <c r="L238" s="401">
        <f t="shared" si="103"/>
        <v>-0.20721271393643031</v>
      </c>
      <c r="N238" s="396" t="s">
        <v>102</v>
      </c>
      <c r="O238" s="11">
        <v>4379</v>
      </c>
      <c r="P238" s="11">
        <v>4234</v>
      </c>
      <c r="Q238" s="6">
        <v>3240</v>
      </c>
      <c r="R238" s="401">
        <f t="shared" si="104"/>
        <v>-0.26010504681434116</v>
      </c>
      <c r="S238" s="401">
        <f t="shared" si="105"/>
        <v>-0.23476617855455834</v>
      </c>
      <c r="U238" s="11">
        <v>3312</v>
      </c>
      <c r="V238" s="11">
        <v>3272</v>
      </c>
      <c r="W238" s="6">
        <v>2594</v>
      </c>
      <c r="X238" s="401">
        <f t="shared" si="106"/>
        <v>-0.21678743961352656</v>
      </c>
      <c r="Y238" s="401">
        <f t="shared" si="107"/>
        <v>-0.20721271393643031</v>
      </c>
    </row>
    <row r="239" spans="1:25" ht="12.75" customHeight="1" x14ac:dyDescent="0.2">
      <c r="A239" s="396" t="s">
        <v>103</v>
      </c>
      <c r="B239" s="11">
        <v>5445</v>
      </c>
      <c r="C239" s="11">
        <v>4615</v>
      </c>
      <c r="D239" s="6">
        <v>3546</v>
      </c>
      <c r="E239" s="401">
        <f t="shared" si="100"/>
        <v>-0.34876033057851241</v>
      </c>
      <c r="F239" s="401">
        <f t="shared" si="101"/>
        <v>-0.23163596966413869</v>
      </c>
      <c r="H239" s="11">
        <v>4266</v>
      </c>
      <c r="I239" s="11">
        <v>3748</v>
      </c>
      <c r="J239" s="6">
        <v>2895</v>
      </c>
      <c r="K239" s="401">
        <f t="shared" si="102"/>
        <v>-0.32137834036568214</v>
      </c>
      <c r="L239" s="401">
        <f t="shared" si="103"/>
        <v>-0.22758804695837781</v>
      </c>
      <c r="N239" s="396" t="s">
        <v>103</v>
      </c>
      <c r="O239" s="11">
        <v>5445</v>
      </c>
      <c r="P239" s="11">
        <v>4615</v>
      </c>
      <c r="Q239" s="6">
        <v>3546</v>
      </c>
      <c r="R239" s="401">
        <f t="shared" si="104"/>
        <v>-0.34876033057851241</v>
      </c>
      <c r="S239" s="401">
        <f t="shared" si="105"/>
        <v>-0.23163596966413869</v>
      </c>
      <c r="U239" s="11">
        <v>4266</v>
      </c>
      <c r="V239" s="11">
        <v>3748</v>
      </c>
      <c r="W239" s="6">
        <v>2895</v>
      </c>
      <c r="X239" s="401">
        <f t="shared" si="106"/>
        <v>-0.32137834036568214</v>
      </c>
      <c r="Y239" s="401">
        <f t="shared" si="107"/>
        <v>-0.22758804695837781</v>
      </c>
    </row>
    <row r="240" spans="1:25" ht="12.75" customHeight="1" x14ac:dyDescent="0.2">
      <c r="A240" s="396" t="s">
        <v>104</v>
      </c>
      <c r="B240" s="11">
        <v>4856</v>
      </c>
      <c r="C240" s="11">
        <v>3847</v>
      </c>
      <c r="D240" s="6">
        <v>3180</v>
      </c>
      <c r="E240" s="401">
        <f t="shared" si="100"/>
        <v>-0.34514003294892914</v>
      </c>
      <c r="F240" s="401">
        <f t="shared" si="101"/>
        <v>-0.17338185599168182</v>
      </c>
      <c r="H240" s="11">
        <v>4077</v>
      </c>
      <c r="I240" s="11">
        <v>3379</v>
      </c>
      <c r="J240" s="6">
        <v>2722</v>
      </c>
      <c r="K240" s="401">
        <f t="shared" si="102"/>
        <v>-0.3323522197694383</v>
      </c>
      <c r="L240" s="401">
        <f t="shared" si="103"/>
        <v>-0.1944362237348328</v>
      </c>
      <c r="N240" s="396" t="s">
        <v>104</v>
      </c>
      <c r="O240" s="11">
        <v>4856</v>
      </c>
      <c r="P240" s="11">
        <v>3847</v>
      </c>
      <c r="Q240" s="6">
        <v>3180</v>
      </c>
      <c r="R240" s="401">
        <f t="shared" si="104"/>
        <v>-0.34514003294892914</v>
      </c>
      <c r="S240" s="401">
        <f t="shared" si="105"/>
        <v>-0.17338185599168182</v>
      </c>
      <c r="U240" s="11">
        <v>4077</v>
      </c>
      <c r="V240" s="11">
        <v>3379</v>
      </c>
      <c r="W240" s="6">
        <v>2722</v>
      </c>
      <c r="X240" s="401">
        <f t="shared" si="106"/>
        <v>-0.3323522197694383</v>
      </c>
      <c r="Y240" s="401">
        <f t="shared" si="107"/>
        <v>-0.1944362237348328</v>
      </c>
    </row>
    <row r="241" spans="1:25" ht="12.75" customHeight="1" x14ac:dyDescent="0.2">
      <c r="A241" s="396" t="s">
        <v>105</v>
      </c>
      <c r="B241" s="11"/>
      <c r="C241" s="11"/>
      <c r="D241" s="11"/>
      <c r="E241" s="401"/>
      <c r="F241" s="401"/>
      <c r="H241" s="11"/>
      <c r="I241" s="11"/>
      <c r="J241" s="11"/>
      <c r="K241" s="401"/>
      <c r="L241" s="401"/>
      <c r="N241" s="396" t="s">
        <v>105</v>
      </c>
      <c r="O241" s="11">
        <v>4500</v>
      </c>
      <c r="P241" s="11">
        <v>3475</v>
      </c>
      <c r="Q241" s="11"/>
      <c r="R241" s="401">
        <f t="shared" si="104"/>
        <v>-1</v>
      </c>
      <c r="S241" s="401">
        <f t="shared" si="105"/>
        <v>-1</v>
      </c>
      <c r="U241" s="11">
        <v>3950</v>
      </c>
      <c r="V241" s="11">
        <v>3466</v>
      </c>
      <c r="W241" s="11"/>
      <c r="X241" s="401">
        <f t="shared" si="106"/>
        <v>-1</v>
      </c>
      <c r="Y241" s="401">
        <f t="shared" si="107"/>
        <v>-1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104"/>
        <v>-1</v>
      </c>
      <c r="S242" s="401">
        <f t="shared" si="105"/>
        <v>-1</v>
      </c>
      <c r="U242" s="11">
        <v>3766</v>
      </c>
      <c r="V242" s="11">
        <v>3092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104"/>
        <v>-1</v>
      </c>
      <c r="S243" s="401">
        <f t="shared" si="105"/>
        <v>-1</v>
      </c>
      <c r="U243" s="11">
        <v>3604</v>
      </c>
      <c r="V243" s="11">
        <v>2659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104"/>
        <v>-1</v>
      </c>
      <c r="S244" s="401">
        <f t="shared" si="105"/>
        <v>-1</v>
      </c>
      <c r="U244" s="11">
        <v>3396</v>
      </c>
      <c r="V244" s="11">
        <v>2308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104"/>
        <v>-1</v>
      </c>
      <c r="S245" s="385">
        <f t="shared" si="105"/>
        <v>-1</v>
      </c>
      <c r="T245"/>
      <c r="U245" s="11">
        <v>3334</v>
      </c>
      <c r="V245" s="6">
        <v>2131</v>
      </c>
      <c r="W245" s="6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27078</v>
      </c>
      <c r="C247" s="396">
        <f>SUM(C234:C245)</f>
        <v>24620</v>
      </c>
      <c r="D247" s="396">
        <f>SUM(D234:D245)</f>
        <v>18984</v>
      </c>
      <c r="E247" s="401">
        <f>(+D247-B247)/B247</f>
        <v>-0.2989142477287835</v>
      </c>
      <c r="F247" s="401">
        <f>(+D247-C247)/C247</f>
        <v>-0.22891957757920389</v>
      </c>
      <c r="H247" s="396">
        <f>SUM(H234:H245)</f>
        <v>21369</v>
      </c>
      <c r="I247" s="396">
        <f>SUM(I234:I245)</f>
        <v>19924</v>
      </c>
      <c r="J247" s="396">
        <f>SUM(J234:J245)</f>
        <v>15035</v>
      </c>
      <c r="K247" s="401">
        <f>(+J247-H247)/H247</f>
        <v>-0.29641068838036405</v>
      </c>
      <c r="L247" s="401">
        <f>(+J247-I247)/I247</f>
        <v>-0.24538245332262598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18984</v>
      </c>
      <c r="R247" s="401">
        <f>(+Q247-O247)/O247</f>
        <v>-0.56561334462165069</v>
      </c>
      <c r="S247" s="401">
        <f>(+Q247-P247)/P247</f>
        <v>-0.49536138653340067</v>
      </c>
      <c r="U247" s="396">
        <f>SUM(U234:U245)</f>
        <v>39419</v>
      </c>
      <c r="V247" s="396">
        <f>SUM(V234:V245)</f>
        <v>33580</v>
      </c>
      <c r="W247" s="396">
        <f>SUM(W234:W245)</f>
        <v>15035</v>
      </c>
      <c r="X247" s="401">
        <f>(+W247-U247)/U247</f>
        <v>-0.61858494634567085</v>
      </c>
      <c r="Y247" s="401">
        <f>(+W247-V247)/V247</f>
        <v>-0.55226325193567605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21" sqref="B21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45148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105</v>
      </c>
      <c r="B7" s="11">
        <v>3000</v>
      </c>
      <c r="C7" s="11">
        <v>2931</v>
      </c>
      <c r="D7" s="11">
        <v>2208</v>
      </c>
      <c r="E7" s="401">
        <f t="shared" ref="E7:E11" si="0">(+D7-B7)/B7</f>
        <v>-0.26400000000000001</v>
      </c>
      <c r="F7" s="401">
        <f t="shared" ref="F7:F11" si="1">(+D7-C7)/C7</f>
        <v>-0.24667349027635618</v>
      </c>
      <c r="G7" s="396"/>
      <c r="H7" s="11">
        <v>2497</v>
      </c>
      <c r="I7" s="11">
        <v>2499</v>
      </c>
      <c r="J7" s="11">
        <v>2179</v>
      </c>
      <c r="K7" s="401">
        <f t="shared" ref="K7:K11" si="2">(+J7-H7)/H7</f>
        <v>-0.12735282338806567</v>
      </c>
      <c r="L7" s="401">
        <f t="shared" ref="L7:L11" si="3">(+J7-I7)/I7</f>
        <v>-0.12805122048819528</v>
      </c>
    </row>
    <row r="8" spans="1:13" s="11" customFormat="1" ht="12.75" customHeight="1" x14ac:dyDescent="0.2">
      <c r="A8" s="396" t="s">
        <v>106</v>
      </c>
      <c r="B8" s="11">
        <v>2808</v>
      </c>
      <c r="C8" s="11">
        <v>2683</v>
      </c>
      <c r="D8" s="11">
        <v>2093</v>
      </c>
      <c r="E8" s="401">
        <f t="shared" si="0"/>
        <v>-0.25462962962962965</v>
      </c>
      <c r="F8" s="401">
        <f t="shared" si="1"/>
        <v>-0.21990309355199403</v>
      </c>
      <c r="G8" s="396"/>
      <c r="H8" s="11">
        <v>2460</v>
      </c>
      <c r="I8" s="11">
        <v>2309</v>
      </c>
      <c r="J8" s="11">
        <v>1905</v>
      </c>
      <c r="K8" s="401">
        <f t="shared" si="2"/>
        <v>-0.22560975609756098</v>
      </c>
      <c r="L8" s="401">
        <f t="shared" si="3"/>
        <v>-0.17496751840623648</v>
      </c>
    </row>
    <row r="9" spans="1:13" s="11" customFormat="1" ht="12.75" customHeight="1" x14ac:dyDescent="0.2">
      <c r="A9" s="396" t="s">
        <v>107</v>
      </c>
      <c r="B9" s="11">
        <v>2504</v>
      </c>
      <c r="C9" s="11">
        <v>2377</v>
      </c>
      <c r="D9" s="11">
        <v>1973</v>
      </c>
      <c r="E9" s="401">
        <f t="shared" si="0"/>
        <v>-0.21206070287539935</v>
      </c>
      <c r="F9" s="401">
        <f t="shared" si="1"/>
        <v>-0.16996213714766512</v>
      </c>
      <c r="G9" s="396"/>
      <c r="H9" s="11">
        <v>2480</v>
      </c>
      <c r="I9" s="11">
        <v>2220</v>
      </c>
      <c r="J9" s="11">
        <v>1590</v>
      </c>
      <c r="K9" s="401">
        <f t="shared" si="2"/>
        <v>-0.3588709677419355</v>
      </c>
      <c r="L9" s="401">
        <f t="shared" si="3"/>
        <v>-0.28378378378378377</v>
      </c>
    </row>
    <row r="10" spans="1:13" s="11" customFormat="1" ht="12.75" customHeight="1" x14ac:dyDescent="0.2">
      <c r="A10" s="396" t="s">
        <v>108</v>
      </c>
      <c r="B10" s="11">
        <v>1562</v>
      </c>
      <c r="C10" s="11">
        <v>1673</v>
      </c>
      <c r="D10" s="11">
        <v>1435</v>
      </c>
      <c r="E10" s="401">
        <f t="shared" si="0"/>
        <v>-8.1306017925736232E-2</v>
      </c>
      <c r="F10" s="401">
        <f t="shared" si="1"/>
        <v>-0.14225941422594143</v>
      </c>
      <c r="G10" s="396"/>
      <c r="H10" s="11">
        <v>2049</v>
      </c>
      <c r="I10" s="11">
        <v>2034</v>
      </c>
      <c r="J10" s="11">
        <v>1423</v>
      </c>
      <c r="K10" s="401">
        <f t="shared" si="2"/>
        <v>-0.30551488530990728</v>
      </c>
      <c r="L10" s="401">
        <f t="shared" si="3"/>
        <v>-0.30039331366764993</v>
      </c>
    </row>
    <row r="11" spans="1:13" ht="12.75" customHeight="1" x14ac:dyDescent="0.2">
      <c r="A11" t="s">
        <v>109</v>
      </c>
      <c r="B11" s="11">
        <v>1247</v>
      </c>
      <c r="C11" s="11">
        <v>1071</v>
      </c>
      <c r="D11" s="6">
        <v>924</v>
      </c>
      <c r="E11" s="401">
        <f t="shared" si="0"/>
        <v>-0.25902165196471533</v>
      </c>
      <c r="F11" s="401">
        <f t="shared" si="1"/>
        <v>-0.13725490196078433</v>
      </c>
      <c r="H11" s="11">
        <v>1991</v>
      </c>
      <c r="I11" s="11">
        <v>2076</v>
      </c>
      <c r="J11" s="6">
        <v>1345</v>
      </c>
      <c r="K11" s="401">
        <f t="shared" si="2"/>
        <v>-0.32446007031642393</v>
      </c>
      <c r="L11" s="401">
        <f t="shared" si="3"/>
        <v>-0.35211946050096338</v>
      </c>
    </row>
    <row r="12" spans="1:13" s="11" customFormat="1" ht="12.75" customHeight="1" x14ac:dyDescent="0.2">
      <c r="A12"/>
      <c r="B12" s="2" t="s">
        <v>4791</v>
      </c>
      <c r="C12" s="2" t="s">
        <v>5542</v>
      </c>
      <c r="D12" s="2" t="s">
        <v>6273</v>
      </c>
      <c r="E12" s="2" t="s">
        <v>6275</v>
      </c>
      <c r="F12" s="2" t="s">
        <v>6276</v>
      </c>
      <c r="G12" s="396"/>
      <c r="H12" s="2" t="s">
        <v>4792</v>
      </c>
      <c r="I12" s="2" t="s">
        <v>5545</v>
      </c>
      <c r="J12" s="2" t="s">
        <v>6274</v>
      </c>
      <c r="K12" s="2" t="s">
        <v>6275</v>
      </c>
      <c r="L12" s="2" t="s">
        <v>6276</v>
      </c>
      <c r="M12" s="18"/>
    </row>
    <row r="13" spans="1:13" s="11" customFormat="1" ht="12.75" customHeight="1" x14ac:dyDescent="0.2">
      <c r="A13" s="400" t="s">
        <v>98</v>
      </c>
      <c r="B13" s="396">
        <v>1711</v>
      </c>
      <c r="C13" s="396">
        <v>1819</v>
      </c>
      <c r="D13" s="396">
        <v>1259</v>
      </c>
      <c r="E13" s="401">
        <f>(+D13-B13)/B13</f>
        <v>-0.26417299824663937</v>
      </c>
      <c r="F13" s="401">
        <f>(+D13-C13)/C13</f>
        <v>-0.30786146234194611</v>
      </c>
      <c r="G13" s="396"/>
      <c r="H13" s="396">
        <v>1311</v>
      </c>
      <c r="I13" s="396">
        <v>1289</v>
      </c>
      <c r="J13" s="396">
        <v>876</v>
      </c>
      <c r="K13" s="401">
        <f>(+J13-H13)/H13</f>
        <v>-0.33180778032036612</v>
      </c>
      <c r="L13" s="401">
        <f>(+J13-I13)/I13</f>
        <v>-0.32040341349883633</v>
      </c>
    </row>
    <row r="14" spans="1:13" s="11" customFormat="1" ht="12.75" customHeight="1" x14ac:dyDescent="0.2">
      <c r="A14" s="396" t="s">
        <v>99</v>
      </c>
      <c r="B14" s="396">
        <v>1566</v>
      </c>
      <c r="C14" s="396">
        <v>1695</v>
      </c>
      <c r="D14" s="396">
        <v>1332</v>
      </c>
      <c r="E14" s="401">
        <f t="shared" ref="E14:E19" si="4">(+D14-B14)/B14</f>
        <v>-0.14942528735632185</v>
      </c>
      <c r="F14" s="401">
        <f t="shared" ref="F14:F19" si="5">(+D14-C14)/C14</f>
        <v>-0.21415929203539824</v>
      </c>
      <c r="G14" s="396"/>
      <c r="H14" s="396">
        <v>1194</v>
      </c>
      <c r="I14" s="396">
        <v>1209</v>
      </c>
      <c r="J14" s="396">
        <v>942</v>
      </c>
      <c r="K14" s="401">
        <f t="shared" ref="K14:K19" si="6">(+J14-H14)/H14</f>
        <v>-0.21105527638190955</v>
      </c>
      <c r="L14" s="401">
        <f t="shared" ref="L14:L19" si="7">(+J14-I14)/I14</f>
        <v>-0.22084367245657568</v>
      </c>
    </row>
    <row r="15" spans="1:13" s="18" customFormat="1" ht="12.75" customHeight="1" x14ac:dyDescent="0.2">
      <c r="A15" s="396" t="s">
        <v>100</v>
      </c>
      <c r="B15" s="396">
        <v>2421</v>
      </c>
      <c r="C15" s="396">
        <v>2104</v>
      </c>
      <c r="D15" s="396">
        <v>1757</v>
      </c>
      <c r="E15" s="401">
        <f t="shared" si="4"/>
        <v>-0.27426683188764972</v>
      </c>
      <c r="F15" s="401">
        <f t="shared" si="5"/>
        <v>-0.16492395437262358</v>
      </c>
      <c r="G15" s="396"/>
      <c r="H15" s="396">
        <v>1712</v>
      </c>
      <c r="I15" s="396">
        <v>1766</v>
      </c>
      <c r="J15" s="396">
        <v>1236</v>
      </c>
      <c r="K15" s="401">
        <f t="shared" si="6"/>
        <v>-0.2780373831775701</v>
      </c>
      <c r="L15" s="401">
        <f t="shared" si="7"/>
        <v>-0.30011325028312569</v>
      </c>
    </row>
    <row r="16" spans="1:13" s="18" customFormat="1" ht="13.15" customHeight="1" x14ac:dyDescent="0.2">
      <c r="A16" s="11" t="s">
        <v>101</v>
      </c>
      <c r="B16" s="11">
        <v>2707</v>
      </c>
      <c r="C16" s="11">
        <v>2457</v>
      </c>
      <c r="D16" s="6">
        <v>1851</v>
      </c>
      <c r="E16" s="481">
        <f t="shared" si="4"/>
        <v>-0.31621721462874031</v>
      </c>
      <c r="F16" s="481">
        <f t="shared" si="5"/>
        <v>-0.24664224664224665</v>
      </c>
      <c r="G16" s="11"/>
      <c r="H16" s="11">
        <v>2009</v>
      </c>
      <c r="I16" s="11">
        <v>1817</v>
      </c>
      <c r="J16" s="6">
        <v>1336</v>
      </c>
      <c r="K16" s="481">
        <f t="shared" si="6"/>
        <v>-0.33499253359880538</v>
      </c>
      <c r="L16" s="481">
        <f t="shared" si="7"/>
        <v>-0.26472206934507431</v>
      </c>
    </row>
    <row r="17" spans="1:13" s="18" customFormat="1" ht="12.75" customHeight="1" x14ac:dyDescent="0.2">
      <c r="A17" s="396" t="s">
        <v>102</v>
      </c>
      <c r="B17" s="11">
        <v>2852</v>
      </c>
      <c r="C17" s="11">
        <v>2706</v>
      </c>
      <c r="D17" s="6">
        <v>2135</v>
      </c>
      <c r="E17" s="401">
        <f t="shared" si="4"/>
        <v>-0.25140252454417955</v>
      </c>
      <c r="F17" s="401">
        <f t="shared" si="5"/>
        <v>-0.21101256467110124</v>
      </c>
      <c r="G17" s="396"/>
      <c r="H17" s="11">
        <v>2171</v>
      </c>
      <c r="I17" s="11">
        <v>2127</v>
      </c>
      <c r="J17" s="6">
        <v>1668</v>
      </c>
      <c r="K17" s="401">
        <f t="shared" si="6"/>
        <v>-0.23169046522339937</v>
      </c>
      <c r="L17" s="401">
        <f t="shared" si="7"/>
        <v>-0.2157968970380818</v>
      </c>
      <c r="M17" s="11"/>
    </row>
    <row r="18" spans="1:13" s="18" customFormat="1" ht="12.75" customHeight="1" x14ac:dyDescent="0.2">
      <c r="A18" s="396" t="s">
        <v>103</v>
      </c>
      <c r="B18" s="11">
        <v>3701</v>
      </c>
      <c r="C18" s="11">
        <v>2889</v>
      </c>
      <c r="D18" s="6">
        <v>2257</v>
      </c>
      <c r="E18" s="401">
        <f t="shared" si="4"/>
        <v>-0.39016482031883276</v>
      </c>
      <c r="F18" s="401">
        <f t="shared" si="5"/>
        <v>-0.21876081689165802</v>
      </c>
      <c r="G18" s="396"/>
      <c r="H18" s="11">
        <v>2639</v>
      </c>
      <c r="I18" s="11">
        <v>2363</v>
      </c>
      <c r="J18" s="6">
        <v>1866</v>
      </c>
      <c r="K18" s="401">
        <f t="shared" si="6"/>
        <v>-0.29291398256915496</v>
      </c>
      <c r="L18" s="401">
        <f t="shared" si="7"/>
        <v>-0.21032585696148964</v>
      </c>
      <c r="M18" s="11"/>
    </row>
    <row r="19" spans="1:13" s="18" customFormat="1" ht="12.75" customHeight="1" x14ac:dyDescent="0.2">
      <c r="A19" s="396" t="s">
        <v>104</v>
      </c>
      <c r="B19" s="11">
        <v>3144</v>
      </c>
      <c r="C19" s="11">
        <v>2553</v>
      </c>
      <c r="D19" s="6">
        <v>2093</v>
      </c>
      <c r="E19" s="401">
        <f t="shared" si="4"/>
        <v>-0.3342875318066158</v>
      </c>
      <c r="F19" s="401">
        <f t="shared" si="5"/>
        <v>-0.18018018018018017</v>
      </c>
      <c r="G19" s="396"/>
      <c r="H19" s="11">
        <v>2574</v>
      </c>
      <c r="I19" s="11">
        <v>2124</v>
      </c>
      <c r="J19" s="6">
        <v>1734</v>
      </c>
      <c r="K19" s="401">
        <f t="shared" si="6"/>
        <v>-0.32634032634032634</v>
      </c>
      <c r="L19" s="401">
        <f t="shared" si="7"/>
        <v>-0.18361581920903955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29223</v>
      </c>
      <c r="C21">
        <f t="shared" ref="C21:D21" si="8">SUM(C6:C19)</f>
        <v>26958</v>
      </c>
      <c r="D21">
        <f t="shared" si="8"/>
        <v>21317</v>
      </c>
      <c r="E21" s="405">
        <f>(+D21-C21)/C21</f>
        <v>-0.20925142814748868</v>
      </c>
      <c r="F21" s="405">
        <f>(+D21-B21)/B21</f>
        <v>-0.27054032782397425</v>
      </c>
      <c r="G21"/>
      <c r="H21">
        <f>SUM(H6:H19)</f>
        <v>25087</v>
      </c>
      <c r="I21">
        <f t="shared" ref="I21:J21" si="9">SUM(I6:I19)</f>
        <v>23833</v>
      </c>
      <c r="J21">
        <f t="shared" si="9"/>
        <v>18100</v>
      </c>
      <c r="K21" s="405">
        <f>(+J21-I21)/I21</f>
        <v>-0.2405488188645995</v>
      </c>
      <c r="L21" s="405">
        <f>(+J21-H21)/H21</f>
        <v>-0.27851078247698013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396" t="s">
        <v>105</v>
      </c>
      <c r="B26" s="11">
        <v>2755</v>
      </c>
      <c r="C26" s="11">
        <v>2676</v>
      </c>
      <c r="D26" s="11">
        <v>2028</v>
      </c>
      <c r="E26" s="401">
        <f t="shared" ref="E26:E30" si="10">(+D26-B26)/B26</f>
        <v>-0.26388384754990923</v>
      </c>
      <c r="F26" s="401">
        <f t="shared" ref="F26:F30" si="11">(+D26-C26)/C26</f>
        <v>-0.24215246636771301</v>
      </c>
      <c r="G26" s="396"/>
      <c r="H26" s="11">
        <v>2342</v>
      </c>
      <c r="I26" s="11">
        <v>2390</v>
      </c>
      <c r="J26" s="11">
        <v>2069</v>
      </c>
      <c r="K26" s="401">
        <f t="shared" ref="K26:K30" si="12">(+J26-H26)/H26</f>
        <v>-0.1165670367207515</v>
      </c>
      <c r="L26" s="401">
        <f t="shared" ref="L26:L30" si="13">(+J26-I26)/I26</f>
        <v>-0.13430962343096234</v>
      </c>
      <c r="M26" s="18"/>
    </row>
    <row r="27" spans="1:13" s="11" customFormat="1" ht="12.75" customHeight="1" x14ac:dyDescent="0.2">
      <c r="A27" s="11" t="s">
        <v>106</v>
      </c>
      <c r="B27" s="11">
        <v>2552</v>
      </c>
      <c r="C27" s="11">
        <v>2489</v>
      </c>
      <c r="D27" s="11">
        <v>1897</v>
      </c>
      <c r="E27" s="401">
        <f t="shared" si="10"/>
        <v>-0.25666144200626961</v>
      </c>
      <c r="F27" s="401">
        <f t="shared" si="11"/>
        <v>-0.23784652470871837</v>
      </c>
      <c r="G27" s="396"/>
      <c r="H27" s="11">
        <v>2289</v>
      </c>
      <c r="I27" s="11">
        <v>2194</v>
      </c>
      <c r="J27" s="11">
        <v>1816</v>
      </c>
      <c r="K27" s="401">
        <f t="shared" si="12"/>
        <v>-0.20664045434687636</v>
      </c>
      <c r="L27" s="401">
        <f t="shared" si="13"/>
        <v>-0.17228805834092981</v>
      </c>
      <c r="M27" s="18"/>
    </row>
    <row r="28" spans="1:13" ht="12.75" customHeight="1" x14ac:dyDescent="0.2">
      <c r="A28" s="396" t="s">
        <v>107</v>
      </c>
      <c r="B28" s="11">
        <v>2318</v>
      </c>
      <c r="C28" s="11">
        <v>2197</v>
      </c>
      <c r="D28" s="11">
        <v>1771</v>
      </c>
      <c r="E28" s="401">
        <f t="shared" si="10"/>
        <v>-0.23597929249352889</v>
      </c>
      <c r="F28" s="401">
        <f t="shared" si="11"/>
        <v>-0.19390077378243059</v>
      </c>
      <c r="G28" s="396"/>
      <c r="H28" s="11">
        <v>2313</v>
      </c>
      <c r="I28" s="11">
        <v>2101</v>
      </c>
      <c r="J28" s="11">
        <v>1492</v>
      </c>
      <c r="K28" s="401">
        <f t="shared" si="12"/>
        <v>-0.35495028102031995</v>
      </c>
      <c r="L28" s="401">
        <f t="shared" si="13"/>
        <v>-0.28986197049024276</v>
      </c>
    </row>
    <row r="29" spans="1:13" s="11" customFormat="1" ht="12.75" customHeight="1" x14ac:dyDescent="0.2">
      <c r="A29" s="11" t="s">
        <v>108</v>
      </c>
      <c r="B29" s="11">
        <v>1441</v>
      </c>
      <c r="C29" s="11">
        <v>1566</v>
      </c>
      <c r="D29" s="11">
        <v>1319</v>
      </c>
      <c r="E29" s="401">
        <f t="shared" si="10"/>
        <v>-8.4663428174878555E-2</v>
      </c>
      <c r="F29" s="401">
        <f t="shared" si="11"/>
        <v>-0.15772669220945082</v>
      </c>
      <c r="G29" s="396"/>
      <c r="H29" s="11">
        <v>1927</v>
      </c>
      <c r="I29" s="11">
        <v>1933</v>
      </c>
      <c r="J29" s="11">
        <v>1348</v>
      </c>
      <c r="K29" s="401">
        <f t="shared" si="12"/>
        <v>-0.30046704722366374</v>
      </c>
      <c r="L29" s="401">
        <f t="shared" si="13"/>
        <v>-0.30263838592860837</v>
      </c>
      <c r="M29" s="18"/>
    </row>
    <row r="30" spans="1:13" s="11" customFormat="1" ht="12.75" customHeight="1" x14ac:dyDescent="0.2">
      <c r="A30" t="s">
        <v>109</v>
      </c>
      <c r="B30" s="11">
        <v>1100</v>
      </c>
      <c r="C30" s="11">
        <v>1003</v>
      </c>
      <c r="D30" s="6">
        <v>800</v>
      </c>
      <c r="E30" s="401">
        <f t="shared" si="10"/>
        <v>-0.27272727272727271</v>
      </c>
      <c r="F30" s="401">
        <f t="shared" si="11"/>
        <v>-0.20239282153539381</v>
      </c>
      <c r="G30"/>
      <c r="H30" s="11">
        <v>1824</v>
      </c>
      <c r="I30" s="11">
        <v>1963</v>
      </c>
      <c r="J30" s="6">
        <v>1272</v>
      </c>
      <c r="K30" s="401">
        <f t="shared" si="12"/>
        <v>-0.30263157894736842</v>
      </c>
      <c r="L30" s="401">
        <f t="shared" si="13"/>
        <v>-0.35201222618441164</v>
      </c>
      <c r="M30" s="18"/>
    </row>
    <row r="31" spans="1:13" s="11" customFormat="1" ht="12.75" customHeight="1" x14ac:dyDescent="0.2">
      <c r="A31"/>
      <c r="B31" s="2" t="s">
        <v>4791</v>
      </c>
      <c r="C31" s="2" t="s">
        <v>5542</v>
      </c>
      <c r="D31" s="2" t="s">
        <v>6273</v>
      </c>
      <c r="E31" s="2" t="s">
        <v>6275</v>
      </c>
      <c r="F31" s="2" t="s">
        <v>6276</v>
      </c>
      <c r="G31" s="396"/>
      <c r="H31" s="2" t="s">
        <v>4792</v>
      </c>
      <c r="I31" s="2" t="s">
        <v>5545</v>
      </c>
      <c r="J31" s="2" t="s">
        <v>6274</v>
      </c>
      <c r="K31" s="2" t="s">
        <v>6275</v>
      </c>
      <c r="L31" s="2" t="s">
        <v>6276</v>
      </c>
      <c r="M31" s="18"/>
    </row>
    <row r="32" spans="1:13" s="11" customFormat="1" ht="12.75" customHeight="1" x14ac:dyDescent="0.2">
      <c r="A32" s="400" t="s">
        <v>98</v>
      </c>
      <c r="B32" s="396">
        <v>1486</v>
      </c>
      <c r="C32" s="396">
        <v>1573</v>
      </c>
      <c r="D32" s="396">
        <v>1098</v>
      </c>
      <c r="E32" s="401">
        <f t="shared" ref="E32:E38" si="14">(+D32-B32)/B32</f>
        <v>-0.2611036339165545</v>
      </c>
      <c r="F32" s="401">
        <f t="shared" ref="F32:F38" si="15">(+D32-C32)/C32</f>
        <v>-0.30197075651621108</v>
      </c>
      <c r="G32" s="396"/>
      <c r="H32" s="396">
        <v>1189</v>
      </c>
      <c r="I32" s="396">
        <v>1188</v>
      </c>
      <c r="J32" s="396">
        <v>813</v>
      </c>
      <c r="K32" s="401">
        <f t="shared" ref="K32:K38" si="16">(+J32-H32)/H32</f>
        <v>-0.31623212783851978</v>
      </c>
      <c r="L32" s="401">
        <f t="shared" ref="L32:L38" si="17">(+J32-I32)/I32</f>
        <v>-0.31565656565656564</v>
      </c>
      <c r="M32" s="18"/>
    </row>
    <row r="33" spans="1:13" s="18" customFormat="1" ht="12.75" customHeight="1" x14ac:dyDescent="0.2">
      <c r="A33" s="400" t="s">
        <v>99</v>
      </c>
      <c r="B33" s="396">
        <v>1369</v>
      </c>
      <c r="C33" s="396">
        <v>1531</v>
      </c>
      <c r="D33" s="396">
        <v>1177</v>
      </c>
      <c r="E33" s="401">
        <f t="shared" si="14"/>
        <v>-0.14024835646457268</v>
      </c>
      <c r="F33" s="401">
        <f t="shared" si="15"/>
        <v>-0.23122142390594383</v>
      </c>
      <c r="G33" s="396"/>
      <c r="H33" s="396">
        <v>1108</v>
      </c>
      <c r="I33" s="396">
        <v>1133</v>
      </c>
      <c r="J33" s="396">
        <v>877</v>
      </c>
      <c r="K33" s="401">
        <f t="shared" si="16"/>
        <v>-0.20848375451263537</v>
      </c>
      <c r="L33" s="401">
        <f t="shared" si="17"/>
        <v>-0.22594880847308033</v>
      </c>
    </row>
    <row r="34" spans="1:13" s="18" customFormat="1" ht="12.75" customHeight="1" x14ac:dyDescent="0.2">
      <c r="A34" s="400" t="s">
        <v>100</v>
      </c>
      <c r="B34" s="396">
        <v>2210</v>
      </c>
      <c r="C34" s="396">
        <v>1943</v>
      </c>
      <c r="D34" s="396">
        <v>1583</v>
      </c>
      <c r="E34" s="401">
        <f t="shared" si="14"/>
        <v>-0.283710407239819</v>
      </c>
      <c r="F34" s="401">
        <f t="shared" si="15"/>
        <v>-0.18528049408131755</v>
      </c>
      <c r="G34" s="396"/>
      <c r="H34" s="396">
        <v>1593</v>
      </c>
      <c r="I34" s="396">
        <v>1647</v>
      </c>
      <c r="J34" s="396">
        <v>1152</v>
      </c>
      <c r="K34" s="401">
        <f t="shared" si="16"/>
        <v>-0.2768361581920904</v>
      </c>
      <c r="L34" s="401">
        <f t="shared" si="17"/>
        <v>-0.30054644808743169</v>
      </c>
      <c r="M34" s="11"/>
    </row>
    <row r="35" spans="1:13" s="18" customFormat="1" ht="12.75" customHeight="1" x14ac:dyDescent="0.2">
      <c r="A35" s="396" t="s">
        <v>101</v>
      </c>
      <c r="B35" s="11">
        <v>2539</v>
      </c>
      <c r="C35" s="11">
        <v>2295</v>
      </c>
      <c r="D35" s="6">
        <v>1669</v>
      </c>
      <c r="E35" s="401">
        <f t="shared" si="14"/>
        <v>-0.34265458842063806</v>
      </c>
      <c r="F35" s="401">
        <f t="shared" si="15"/>
        <v>-0.27276688453159043</v>
      </c>
      <c r="G35" s="396"/>
      <c r="H35" s="11">
        <v>1840</v>
      </c>
      <c r="I35" s="11">
        <v>1690</v>
      </c>
      <c r="J35" s="6">
        <v>1240</v>
      </c>
      <c r="K35" s="401">
        <f t="shared" si="16"/>
        <v>-0.32608695652173914</v>
      </c>
      <c r="L35" s="401">
        <f t="shared" si="17"/>
        <v>-0.26627218934911245</v>
      </c>
    </row>
    <row r="36" spans="1:13" s="18" customFormat="1" ht="12.75" customHeight="1" x14ac:dyDescent="0.2">
      <c r="A36" s="396" t="s">
        <v>102</v>
      </c>
      <c r="B36" s="11">
        <v>2646</v>
      </c>
      <c r="C36" s="11">
        <v>2528</v>
      </c>
      <c r="D36" s="6">
        <v>1940</v>
      </c>
      <c r="E36" s="401">
        <f t="shared" si="14"/>
        <v>-0.2668178382464097</v>
      </c>
      <c r="F36" s="401">
        <f t="shared" si="15"/>
        <v>-0.23259493670886075</v>
      </c>
      <c r="G36" s="396"/>
      <c r="H36" s="11">
        <v>2029</v>
      </c>
      <c r="I36" s="11">
        <v>1995</v>
      </c>
      <c r="J36" s="6">
        <v>1574</v>
      </c>
      <c r="K36" s="401">
        <f t="shared" si="16"/>
        <v>-0.22424839822572695</v>
      </c>
      <c r="L36" s="401">
        <f t="shared" si="17"/>
        <v>-0.21102756892230576</v>
      </c>
      <c r="M36" s="11"/>
    </row>
    <row r="37" spans="1:13" s="18" customFormat="1" ht="12.75" customHeight="1" x14ac:dyDescent="0.2">
      <c r="A37" s="396" t="s">
        <v>103</v>
      </c>
      <c r="B37" s="11">
        <v>3506</v>
      </c>
      <c r="C37" s="11">
        <v>2751</v>
      </c>
      <c r="D37" s="6">
        <v>2104</v>
      </c>
      <c r="E37" s="401">
        <f t="shared" si="14"/>
        <v>-0.39988590986879635</v>
      </c>
      <c r="F37" s="401">
        <f t="shared" si="15"/>
        <v>-0.2351872046528535</v>
      </c>
      <c r="G37" s="396"/>
      <c r="H37" s="11">
        <v>2494</v>
      </c>
      <c r="I37" s="11">
        <v>2230</v>
      </c>
      <c r="J37" s="6">
        <v>1740</v>
      </c>
      <c r="K37" s="401">
        <f t="shared" si="16"/>
        <v>-0.30232558139534882</v>
      </c>
      <c r="L37" s="401">
        <f t="shared" si="17"/>
        <v>-0.21973094170403587</v>
      </c>
      <c r="M37" s="11"/>
    </row>
    <row r="38" spans="1:13" s="18" customFormat="1" ht="12.75" customHeight="1" x14ac:dyDescent="0.2">
      <c r="A38" s="396" t="s">
        <v>104</v>
      </c>
      <c r="B38" s="11">
        <v>2942</v>
      </c>
      <c r="C38" s="11">
        <v>2366</v>
      </c>
      <c r="D38" s="6">
        <v>1931</v>
      </c>
      <c r="E38" s="401">
        <f t="shared" si="14"/>
        <v>-0.34364377974167232</v>
      </c>
      <c r="F38" s="401">
        <f t="shared" si="15"/>
        <v>-0.18385460693153</v>
      </c>
      <c r="G38" s="396"/>
      <c r="H38" s="11">
        <v>2465</v>
      </c>
      <c r="I38" s="11">
        <v>2040</v>
      </c>
      <c r="J38" s="6">
        <v>1644</v>
      </c>
      <c r="K38" s="401">
        <f t="shared" si="16"/>
        <v>-0.33306288032454362</v>
      </c>
      <c r="L38" s="401">
        <f t="shared" si="17"/>
        <v>-0.19411764705882353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26864</v>
      </c>
      <c r="C40">
        <f t="shared" ref="C40:D40" si="18">SUM(C25:C38)</f>
        <v>24918</v>
      </c>
      <c r="D40">
        <f t="shared" si="18"/>
        <v>19317</v>
      </c>
      <c r="E40" s="405">
        <f>(+D40-C40)/C40</f>
        <v>-0.22477726944377557</v>
      </c>
      <c r="F40" s="405">
        <f>(+D40-B40)/B40</f>
        <v>-0.28093359142346636</v>
      </c>
      <c r="G40"/>
      <c r="H40">
        <f>SUM(H25:H37)</f>
        <v>20948</v>
      </c>
      <c r="I40">
        <f t="shared" ref="I40:J40" si="19">SUM(I25:I37)</f>
        <v>20464</v>
      </c>
      <c r="J40">
        <f t="shared" si="19"/>
        <v>15393</v>
      </c>
      <c r="K40" s="405">
        <f>(+J40-I40)/I40</f>
        <v>-0.2478010164190774</v>
      </c>
      <c r="L40" s="405">
        <f>(+J40-H40)/H40</f>
        <v>-0.26518044682069886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45148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6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8" customWidth="1"/>
    <col min="19" max="19" width="12" style="23" customWidth="1"/>
    <col min="20" max="20" width="14.140625" style="20" customWidth="1"/>
    <col min="21" max="21" width="11.5703125" style="279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90"/>
      <c r="S1" s="21"/>
      <c r="T1" s="21"/>
      <c r="U1" s="290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90"/>
      <c r="S5" s="21"/>
      <c r="T5" s="21"/>
      <c r="U5" s="290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45148</v>
      </c>
      <c r="B6" s="388">
        <v>2023</v>
      </c>
      <c r="C6" s="394"/>
      <c r="D6" s="390"/>
      <c r="E6" s="335">
        <v>2022</v>
      </c>
      <c r="F6" s="336"/>
      <c r="G6" s="337"/>
      <c r="H6" s="394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5">
        <v>2018</v>
      </c>
      <c r="R6" s="336"/>
      <c r="S6" s="337"/>
      <c r="T6" s="388">
        <v>2017</v>
      </c>
      <c r="U6" s="389"/>
      <c r="V6" s="390"/>
      <c r="W6" s="69">
        <v>2016</v>
      </c>
      <c r="X6" s="70"/>
      <c r="Y6" s="71"/>
      <c r="Z6" s="54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54">
        <v>2011</v>
      </c>
      <c r="AM6" s="55"/>
      <c r="AN6" s="56"/>
      <c r="AO6" s="69">
        <v>2010</v>
      </c>
      <c r="AP6" s="70"/>
      <c r="AQ6" s="71"/>
      <c r="AR6" s="54">
        <v>2009</v>
      </c>
      <c r="AS6" s="55"/>
      <c r="AT6" s="56"/>
      <c r="AU6" s="69">
        <v>2008</v>
      </c>
      <c r="AV6" s="70"/>
      <c r="AW6" s="71"/>
      <c r="AX6" s="54">
        <v>2007</v>
      </c>
      <c r="AY6" s="55"/>
      <c r="AZ6" s="56"/>
      <c r="BA6" s="69">
        <v>2006</v>
      </c>
      <c r="BB6" s="70"/>
      <c r="BC6" s="71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157"/>
      <c r="BO6" s="158"/>
    </row>
    <row r="7" spans="1:67" x14ac:dyDescent="0.2">
      <c r="B7" s="391" t="s">
        <v>262</v>
      </c>
      <c r="C7" s="4" t="s">
        <v>263</v>
      </c>
      <c r="D7" s="392" t="s">
        <v>264</v>
      </c>
      <c r="E7" s="411" t="s">
        <v>262</v>
      </c>
      <c r="F7" s="338" t="s">
        <v>263</v>
      </c>
      <c r="G7" s="339" t="s">
        <v>264</v>
      </c>
      <c r="H7" s="4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411" t="s">
        <v>262</v>
      </c>
      <c r="R7" s="338" t="s">
        <v>263</v>
      </c>
      <c r="S7" s="339" t="s">
        <v>264</v>
      </c>
      <c r="T7" s="391" t="s">
        <v>262</v>
      </c>
      <c r="U7" s="290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88" t="s">
        <v>263</v>
      </c>
      <c r="BO7" s="89" t="s">
        <v>264</v>
      </c>
    </row>
    <row r="8" spans="1:67" x14ac:dyDescent="0.2">
      <c r="A8" s="27" t="s">
        <v>93</v>
      </c>
      <c r="B8" s="524">
        <v>319</v>
      </c>
      <c r="C8" s="525" t="s">
        <v>6315</v>
      </c>
      <c r="D8" s="526">
        <v>40</v>
      </c>
      <c r="E8" s="313">
        <v>437</v>
      </c>
      <c r="F8" s="461" t="s">
        <v>5555</v>
      </c>
      <c r="G8" s="462">
        <v>34</v>
      </c>
      <c r="H8" s="27">
        <v>463</v>
      </c>
      <c r="I8" s="27">
        <v>240375</v>
      </c>
      <c r="J8" s="468">
        <v>39</v>
      </c>
      <c r="K8" s="434">
        <v>431</v>
      </c>
      <c r="L8" s="435" t="s">
        <v>4052</v>
      </c>
      <c r="M8" s="436">
        <v>54</v>
      </c>
      <c r="N8" s="272">
        <v>413</v>
      </c>
      <c r="O8" s="273" t="s">
        <v>3269</v>
      </c>
      <c r="P8" s="274">
        <v>45</v>
      </c>
      <c r="Q8" s="220">
        <v>407</v>
      </c>
      <c r="R8" s="221" t="s">
        <v>2525</v>
      </c>
      <c r="S8" s="222">
        <v>56</v>
      </c>
      <c r="T8" s="248">
        <v>321</v>
      </c>
      <c r="U8" s="301" t="s">
        <v>1773</v>
      </c>
      <c r="V8" s="249">
        <v>71</v>
      </c>
      <c r="W8" s="75">
        <v>466</v>
      </c>
      <c r="X8" s="76">
        <v>167474</v>
      </c>
      <c r="Y8" s="77">
        <v>85</v>
      </c>
      <c r="Z8" s="59">
        <v>377</v>
      </c>
      <c r="AA8" s="47">
        <v>159705</v>
      </c>
      <c r="AB8" s="60">
        <v>88</v>
      </c>
      <c r="AC8" s="75">
        <v>387</v>
      </c>
      <c r="AD8" s="76">
        <v>134315</v>
      </c>
      <c r="AE8" s="77">
        <v>84</v>
      </c>
      <c r="AF8" s="59">
        <v>418</v>
      </c>
      <c r="AG8" s="47">
        <v>120189</v>
      </c>
      <c r="AH8" s="60">
        <v>97</v>
      </c>
      <c r="AI8" s="75">
        <v>346</v>
      </c>
      <c r="AJ8" s="76">
        <v>133805</v>
      </c>
      <c r="AK8" s="77">
        <v>103</v>
      </c>
      <c r="AL8" s="47">
        <v>289</v>
      </c>
      <c r="AM8" s="47">
        <v>132242</v>
      </c>
      <c r="AN8" s="47">
        <v>109</v>
      </c>
      <c r="AO8" s="75">
        <v>328</v>
      </c>
      <c r="AP8" s="76">
        <v>142931</v>
      </c>
      <c r="AQ8" s="77">
        <v>101</v>
      </c>
      <c r="AR8" s="47">
        <v>219</v>
      </c>
      <c r="AS8" s="47">
        <v>162135</v>
      </c>
      <c r="AT8" s="47">
        <v>105</v>
      </c>
      <c r="AU8" s="96">
        <v>331</v>
      </c>
      <c r="AV8" s="95">
        <v>184809</v>
      </c>
      <c r="AW8" s="97">
        <v>102</v>
      </c>
      <c r="AX8" s="28">
        <v>406</v>
      </c>
      <c r="AY8" s="28">
        <v>183482</v>
      </c>
      <c r="AZ8" s="28">
        <v>91</v>
      </c>
      <c r="BA8" s="96">
        <v>473</v>
      </c>
      <c r="BB8" s="95">
        <v>188475</v>
      </c>
      <c r="BC8" s="97">
        <v>86</v>
      </c>
      <c r="BD8" s="28">
        <v>449</v>
      </c>
      <c r="BE8" s="28">
        <v>178677</v>
      </c>
      <c r="BF8" s="28">
        <v>70</v>
      </c>
      <c r="BG8" s="96">
        <v>509</v>
      </c>
      <c r="BH8" s="95">
        <v>159956</v>
      </c>
      <c r="BI8" s="97">
        <v>74</v>
      </c>
      <c r="BJ8" s="28">
        <v>442</v>
      </c>
      <c r="BK8" s="28">
        <v>147290</v>
      </c>
      <c r="BL8" s="28">
        <v>73</v>
      </c>
      <c r="BM8" s="96">
        <v>456</v>
      </c>
      <c r="BN8" s="76">
        <v>141669</v>
      </c>
      <c r="BO8" s="77">
        <v>76</v>
      </c>
    </row>
    <row r="9" spans="1:67" x14ac:dyDescent="0.2">
      <c r="A9" s="417" t="s">
        <v>135</v>
      </c>
      <c r="B9" s="527">
        <v>0</v>
      </c>
      <c r="C9" s="528" t="s">
        <v>270</v>
      </c>
      <c r="D9" s="529">
        <v>0</v>
      </c>
      <c r="E9" s="307">
        <v>2</v>
      </c>
      <c r="F9" s="440" t="s">
        <v>5546</v>
      </c>
      <c r="G9" s="441">
        <v>135</v>
      </c>
      <c r="H9" s="266">
        <v>1</v>
      </c>
      <c r="I9" s="469" t="s">
        <v>4793</v>
      </c>
      <c r="J9" s="470">
        <v>73</v>
      </c>
      <c r="K9" s="304">
        <v>1</v>
      </c>
      <c r="L9" s="437" t="s">
        <v>4040</v>
      </c>
      <c r="M9" s="438">
        <v>123</v>
      </c>
      <c r="N9" s="266">
        <v>2</v>
      </c>
      <c r="O9" s="266" t="s">
        <v>3259</v>
      </c>
      <c r="P9" s="266">
        <v>79</v>
      </c>
      <c r="Q9" s="410">
        <v>2</v>
      </c>
      <c r="R9" s="192" t="s">
        <v>2513</v>
      </c>
      <c r="S9" s="334">
        <v>47</v>
      </c>
      <c r="T9" s="132">
        <v>3</v>
      </c>
      <c r="U9" s="279" t="s">
        <v>1762</v>
      </c>
      <c r="V9" s="133">
        <v>138</v>
      </c>
      <c r="W9" s="304">
        <v>0</v>
      </c>
      <c r="X9" s="305" t="s">
        <v>270</v>
      </c>
      <c r="Y9" s="306">
        <v>0</v>
      </c>
      <c r="Z9" s="262">
        <v>4</v>
      </c>
      <c r="AA9" s="263" t="s">
        <v>268</v>
      </c>
      <c r="AB9" s="264">
        <v>54</v>
      </c>
      <c r="AC9" s="78">
        <v>1</v>
      </c>
      <c r="AD9" s="79">
        <v>95000</v>
      </c>
      <c r="AE9" s="80">
        <v>20</v>
      </c>
      <c r="AF9" s="61">
        <v>1</v>
      </c>
      <c r="AG9" s="13">
        <v>425000</v>
      </c>
      <c r="AH9" s="62">
        <v>177</v>
      </c>
      <c r="AI9" s="78">
        <v>2</v>
      </c>
      <c r="AJ9" s="79">
        <v>304250</v>
      </c>
      <c r="AK9" s="80">
        <v>69</v>
      </c>
      <c r="AL9" s="61">
        <v>3</v>
      </c>
      <c r="AM9" s="13">
        <v>365633</v>
      </c>
      <c r="AN9" s="62">
        <v>65</v>
      </c>
      <c r="AO9" s="78">
        <v>2</v>
      </c>
      <c r="AP9" s="79">
        <v>366950</v>
      </c>
      <c r="AQ9" s="80">
        <v>373</v>
      </c>
      <c r="AR9" s="61">
        <v>0</v>
      </c>
      <c r="AS9" s="13"/>
      <c r="AT9" s="62"/>
      <c r="AU9" s="78">
        <v>2</v>
      </c>
      <c r="AV9" s="79">
        <v>756500</v>
      </c>
      <c r="AW9" s="80">
        <v>29</v>
      </c>
      <c r="AX9" s="63">
        <v>3</v>
      </c>
      <c r="AY9" s="14">
        <v>609000</v>
      </c>
      <c r="AZ9" s="64">
        <v>94</v>
      </c>
      <c r="BA9" s="81">
        <v>5</v>
      </c>
      <c r="BB9" s="82">
        <v>294100</v>
      </c>
      <c r="BC9" s="83">
        <v>96</v>
      </c>
      <c r="BD9" s="63">
        <v>4</v>
      </c>
      <c r="BE9" s="14">
        <v>413750</v>
      </c>
      <c r="BF9" s="64">
        <v>67</v>
      </c>
      <c r="BG9" s="81">
        <v>1</v>
      </c>
      <c r="BH9" s="82">
        <v>167500</v>
      </c>
      <c r="BI9" s="83">
        <v>172</v>
      </c>
      <c r="BJ9" s="61">
        <v>0</v>
      </c>
      <c r="BK9" s="13"/>
      <c r="BL9" s="62"/>
      <c r="BM9" s="120"/>
      <c r="BN9" s="82"/>
      <c r="BO9" s="83"/>
    </row>
    <row r="10" spans="1:67" x14ac:dyDescent="0.2">
      <c r="A10" s="433" t="s">
        <v>136</v>
      </c>
      <c r="B10" s="527">
        <v>6</v>
      </c>
      <c r="C10" s="528" t="s">
        <v>6307</v>
      </c>
      <c r="D10" s="529">
        <v>23</v>
      </c>
      <c r="E10" s="439">
        <v>16</v>
      </c>
      <c r="F10" s="440" t="s">
        <v>5547</v>
      </c>
      <c r="G10" s="441">
        <v>45</v>
      </c>
      <c r="H10" s="469">
        <v>13</v>
      </c>
      <c r="I10" s="469" t="s">
        <v>4794</v>
      </c>
      <c r="J10" s="470">
        <v>78</v>
      </c>
      <c r="K10" s="439">
        <v>11</v>
      </c>
      <c r="L10" s="440" t="s">
        <v>4041</v>
      </c>
      <c r="M10" s="441">
        <v>62</v>
      </c>
      <c r="N10" s="266">
        <v>13</v>
      </c>
      <c r="O10" s="266" t="s">
        <v>3260</v>
      </c>
      <c r="P10" s="266">
        <v>32</v>
      </c>
      <c r="Q10" s="142">
        <v>13</v>
      </c>
      <c r="R10" s="143" t="s">
        <v>2514</v>
      </c>
      <c r="S10" s="144">
        <v>80</v>
      </c>
      <c r="T10" s="132">
        <v>18</v>
      </c>
      <c r="U10" s="279" t="s">
        <v>1763</v>
      </c>
      <c r="V10" s="133">
        <v>58</v>
      </c>
      <c r="W10" s="307">
        <v>10</v>
      </c>
      <c r="X10" s="308" t="s">
        <v>1005</v>
      </c>
      <c r="Y10" s="309">
        <v>76</v>
      </c>
      <c r="Z10" s="265">
        <v>6</v>
      </c>
      <c r="AA10" s="266" t="s">
        <v>269</v>
      </c>
      <c r="AB10" s="267">
        <v>118</v>
      </c>
      <c r="AC10" s="78">
        <v>5</v>
      </c>
      <c r="AD10" s="79">
        <v>234100</v>
      </c>
      <c r="AE10" s="80">
        <v>118</v>
      </c>
      <c r="AF10" s="61">
        <v>13</v>
      </c>
      <c r="AG10" s="13">
        <v>195291</v>
      </c>
      <c r="AH10" s="62">
        <v>76</v>
      </c>
      <c r="AI10" s="78">
        <v>11</v>
      </c>
      <c r="AJ10" s="79">
        <v>147436</v>
      </c>
      <c r="AK10" s="80">
        <v>51</v>
      </c>
      <c r="AL10" s="61">
        <v>3</v>
      </c>
      <c r="AM10" s="13">
        <v>209667</v>
      </c>
      <c r="AN10" s="62">
        <v>126</v>
      </c>
      <c r="AO10" s="78">
        <v>4</v>
      </c>
      <c r="AP10" s="79">
        <v>110850</v>
      </c>
      <c r="AQ10" s="80">
        <v>42</v>
      </c>
      <c r="AR10" s="61">
        <v>2</v>
      </c>
      <c r="AS10" s="13">
        <v>206200</v>
      </c>
      <c r="AT10" s="62">
        <v>109</v>
      </c>
      <c r="AU10" s="78">
        <v>9</v>
      </c>
      <c r="AV10" s="79">
        <v>407815</v>
      </c>
      <c r="AW10" s="80">
        <v>145</v>
      </c>
      <c r="AX10" s="63">
        <v>8</v>
      </c>
      <c r="AY10" s="14">
        <v>222288</v>
      </c>
      <c r="AZ10" s="64">
        <v>89</v>
      </c>
      <c r="BA10" s="81">
        <v>8</v>
      </c>
      <c r="BB10" s="82">
        <v>220644</v>
      </c>
      <c r="BC10" s="83">
        <v>135</v>
      </c>
      <c r="BD10" s="63">
        <v>11</v>
      </c>
      <c r="BE10" s="14">
        <v>346455</v>
      </c>
      <c r="BF10" s="64">
        <v>49</v>
      </c>
      <c r="BG10" s="81">
        <v>11</v>
      </c>
      <c r="BH10" s="82">
        <v>205886</v>
      </c>
      <c r="BI10" s="83">
        <v>84</v>
      </c>
      <c r="BJ10" s="61">
        <v>7</v>
      </c>
      <c r="BK10" s="13">
        <v>191985</v>
      </c>
      <c r="BL10" s="62">
        <v>58</v>
      </c>
      <c r="BM10" s="120"/>
      <c r="BN10" s="82"/>
      <c r="BO10" s="83"/>
    </row>
    <row r="11" spans="1:67" x14ac:dyDescent="0.2">
      <c r="A11" s="43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469">
        <v>1</v>
      </c>
      <c r="I11" s="469" t="s">
        <v>2381</v>
      </c>
      <c r="J11" s="470">
        <v>55</v>
      </c>
      <c r="K11" s="439">
        <v>0</v>
      </c>
      <c r="L11" s="440" t="s">
        <v>270</v>
      </c>
      <c r="M11" s="441">
        <v>0</v>
      </c>
      <c r="N11" s="266">
        <v>0</v>
      </c>
      <c r="O11" s="266" t="s">
        <v>270</v>
      </c>
      <c r="P11" s="266">
        <v>0</v>
      </c>
      <c r="Q11" s="142">
        <v>0</v>
      </c>
      <c r="R11" s="143" t="s">
        <v>270</v>
      </c>
      <c r="S11" s="144">
        <v>0</v>
      </c>
      <c r="T11" s="132">
        <v>0</v>
      </c>
      <c r="U11" s="279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65">
        <v>0</v>
      </c>
      <c r="AA11" s="266" t="s">
        <v>270</v>
      </c>
      <c r="AB11" s="267">
        <v>0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Z11" s="64"/>
      <c r="BA11" s="81"/>
      <c r="BB11" s="82"/>
      <c r="BC11" s="83"/>
      <c r="BD11" s="63"/>
      <c r="BF11" s="64"/>
      <c r="BG11" s="81"/>
      <c r="BH11" s="82"/>
      <c r="BI11" s="83"/>
      <c r="BJ11" s="61"/>
      <c r="BK11" s="13"/>
      <c r="BL11" s="62"/>
      <c r="BM11" s="120"/>
      <c r="BN11" s="82"/>
      <c r="BO11" s="83"/>
    </row>
    <row r="12" spans="1:67" x14ac:dyDescent="0.2">
      <c r="A12" s="433" t="s">
        <v>8</v>
      </c>
      <c r="B12" s="527">
        <v>188</v>
      </c>
      <c r="C12" s="528" t="s">
        <v>6308</v>
      </c>
      <c r="D12" s="529">
        <v>34</v>
      </c>
      <c r="E12" s="439">
        <v>262</v>
      </c>
      <c r="F12" s="440" t="s">
        <v>5548</v>
      </c>
      <c r="G12" s="441">
        <v>30</v>
      </c>
      <c r="H12" s="469">
        <v>279</v>
      </c>
      <c r="I12" s="469" t="s">
        <v>4795</v>
      </c>
      <c r="J12" s="470">
        <v>30</v>
      </c>
      <c r="K12" s="439">
        <v>248</v>
      </c>
      <c r="L12" s="440" t="s">
        <v>4042</v>
      </c>
      <c r="M12" s="441">
        <v>46</v>
      </c>
      <c r="N12" s="266">
        <v>243</v>
      </c>
      <c r="O12" s="266" t="s">
        <v>3261</v>
      </c>
      <c r="P12" s="266">
        <v>37</v>
      </c>
      <c r="Q12" s="142">
        <v>256</v>
      </c>
      <c r="R12" s="143" t="s">
        <v>2515</v>
      </c>
      <c r="S12" s="144">
        <v>51</v>
      </c>
      <c r="T12" s="132">
        <v>231</v>
      </c>
      <c r="U12" s="279" t="s">
        <v>1764</v>
      </c>
      <c r="V12" s="133">
        <v>55</v>
      </c>
      <c r="W12" s="307">
        <v>274</v>
      </c>
      <c r="X12" s="308" t="s">
        <v>1006</v>
      </c>
      <c r="Y12" s="309">
        <v>78</v>
      </c>
      <c r="Z12" s="265">
        <v>220</v>
      </c>
      <c r="AA12" s="266" t="s">
        <v>271</v>
      </c>
      <c r="AB12" s="267">
        <v>78</v>
      </c>
      <c r="AC12" s="81">
        <v>257</v>
      </c>
      <c r="AD12" s="82">
        <v>113691</v>
      </c>
      <c r="AE12" s="83">
        <v>81</v>
      </c>
      <c r="AF12" s="63">
        <v>262</v>
      </c>
      <c r="AG12" s="14">
        <v>89553</v>
      </c>
      <c r="AH12" s="64">
        <v>92</v>
      </c>
      <c r="AI12" s="81">
        <v>221</v>
      </c>
      <c r="AJ12" s="82">
        <v>110428</v>
      </c>
      <c r="AK12" s="83">
        <v>109</v>
      </c>
      <c r="AL12" s="63">
        <v>184</v>
      </c>
      <c r="AM12" s="14">
        <v>104800</v>
      </c>
      <c r="AN12" s="64">
        <v>94</v>
      </c>
      <c r="AO12" s="81">
        <v>218</v>
      </c>
      <c r="AP12" s="82">
        <v>114184</v>
      </c>
      <c r="AQ12" s="83">
        <v>95</v>
      </c>
      <c r="AR12" s="63">
        <v>146</v>
      </c>
      <c r="AS12" s="14">
        <v>136460</v>
      </c>
      <c r="AT12" s="64">
        <v>101</v>
      </c>
      <c r="AU12" s="78">
        <v>206</v>
      </c>
      <c r="AV12" s="79">
        <v>150551</v>
      </c>
      <c r="AW12" s="80">
        <v>88</v>
      </c>
      <c r="AX12" s="63">
        <v>247</v>
      </c>
      <c r="AY12" s="14">
        <v>163916</v>
      </c>
      <c r="AZ12" s="64">
        <v>81</v>
      </c>
      <c r="BA12" s="81">
        <v>296</v>
      </c>
      <c r="BB12" s="82">
        <v>161064</v>
      </c>
      <c r="BC12" s="83">
        <v>73</v>
      </c>
      <c r="BD12" s="63">
        <v>278</v>
      </c>
      <c r="BE12" s="14">
        <v>147919</v>
      </c>
      <c r="BF12" s="64">
        <v>58</v>
      </c>
      <c r="BG12" s="81">
        <v>298</v>
      </c>
      <c r="BH12" s="82">
        <v>139701</v>
      </c>
      <c r="BI12" s="83">
        <v>65</v>
      </c>
      <c r="BJ12" s="61">
        <v>267</v>
      </c>
      <c r="BK12" s="13">
        <v>127121</v>
      </c>
      <c r="BL12" s="62">
        <v>54</v>
      </c>
      <c r="BM12" s="81">
        <v>273</v>
      </c>
      <c r="BN12" s="82">
        <v>127745</v>
      </c>
      <c r="BO12" s="83">
        <v>68</v>
      </c>
    </row>
    <row r="13" spans="1:67" x14ac:dyDescent="0.2">
      <c r="A13" s="433" t="s">
        <v>252</v>
      </c>
      <c r="B13" s="527">
        <v>9</v>
      </c>
      <c r="C13" s="528" t="s">
        <v>6309</v>
      </c>
      <c r="D13" s="529">
        <v>31</v>
      </c>
      <c r="E13" s="439">
        <v>15</v>
      </c>
      <c r="F13" s="440" t="s">
        <v>5549</v>
      </c>
      <c r="G13" s="441">
        <v>18</v>
      </c>
      <c r="H13" s="469">
        <v>18</v>
      </c>
      <c r="I13" s="469" t="s">
        <v>4796</v>
      </c>
      <c r="J13" s="470">
        <v>37</v>
      </c>
      <c r="K13" s="439">
        <v>12</v>
      </c>
      <c r="L13" s="440" t="s">
        <v>4043</v>
      </c>
      <c r="M13" s="441">
        <v>47</v>
      </c>
      <c r="N13" s="266">
        <v>10</v>
      </c>
      <c r="O13" s="266" t="s">
        <v>3262</v>
      </c>
      <c r="P13" s="266">
        <v>36</v>
      </c>
      <c r="Q13" s="142">
        <v>5</v>
      </c>
      <c r="R13" s="143" t="s">
        <v>2516</v>
      </c>
      <c r="S13" s="144">
        <v>53</v>
      </c>
      <c r="T13" s="132">
        <v>9</v>
      </c>
      <c r="U13" s="279" t="s">
        <v>1765</v>
      </c>
      <c r="V13" s="133">
        <v>96</v>
      </c>
      <c r="W13" s="307">
        <v>12</v>
      </c>
      <c r="X13" s="308" t="s">
        <v>1007</v>
      </c>
      <c r="Y13" s="309">
        <v>60</v>
      </c>
      <c r="Z13" s="265">
        <v>14</v>
      </c>
      <c r="AA13" s="266" t="s">
        <v>272</v>
      </c>
      <c r="AB13" s="267">
        <v>114</v>
      </c>
      <c r="AC13" s="81">
        <v>8</v>
      </c>
      <c r="AD13" s="82">
        <v>65312</v>
      </c>
      <c r="AE13" s="83">
        <v>83</v>
      </c>
      <c r="AF13" s="63">
        <v>14</v>
      </c>
      <c r="AG13" s="14">
        <v>89879</v>
      </c>
      <c r="AH13" s="64">
        <v>126</v>
      </c>
      <c r="AI13" s="81">
        <v>7</v>
      </c>
      <c r="AJ13" s="82">
        <v>107857</v>
      </c>
      <c r="AK13" s="83">
        <v>104</v>
      </c>
      <c r="AL13" s="63">
        <v>9</v>
      </c>
      <c r="AM13" s="14">
        <v>101823</v>
      </c>
      <c r="AN13" s="64">
        <v>144</v>
      </c>
      <c r="AO13" s="81">
        <v>5</v>
      </c>
      <c r="AP13" s="82">
        <v>116230</v>
      </c>
      <c r="AQ13" s="83">
        <v>146</v>
      </c>
      <c r="AR13" s="63">
        <v>7</v>
      </c>
      <c r="AS13" s="14">
        <v>133729</v>
      </c>
      <c r="AT13" s="64">
        <v>87</v>
      </c>
      <c r="AU13" s="78">
        <v>3</v>
      </c>
      <c r="AV13" s="79">
        <v>111500</v>
      </c>
      <c r="AW13" s="80">
        <v>21</v>
      </c>
      <c r="AX13" s="63">
        <v>9</v>
      </c>
      <c r="AY13" s="14">
        <v>153673</v>
      </c>
      <c r="AZ13" s="64">
        <v>133</v>
      </c>
      <c r="BA13" s="81">
        <v>12</v>
      </c>
      <c r="BB13" s="82">
        <v>159742</v>
      </c>
      <c r="BC13" s="83">
        <v>116</v>
      </c>
      <c r="BD13" s="63">
        <v>10</v>
      </c>
      <c r="BE13" s="14">
        <v>166050</v>
      </c>
      <c r="BF13" s="64">
        <v>76</v>
      </c>
      <c r="BG13" s="81">
        <v>10</v>
      </c>
      <c r="BH13" s="82">
        <v>133050</v>
      </c>
      <c r="BI13" s="83">
        <v>105</v>
      </c>
      <c r="BJ13" s="61">
        <v>15</v>
      </c>
      <c r="BK13" s="13">
        <v>133026</v>
      </c>
      <c r="BL13" s="62">
        <v>104</v>
      </c>
      <c r="BM13" s="81"/>
      <c r="BN13" s="82"/>
      <c r="BO13" s="83"/>
    </row>
    <row r="14" spans="1:67" x14ac:dyDescent="0.2">
      <c r="A14" s="433" t="s">
        <v>137</v>
      </c>
      <c r="B14" s="527">
        <v>1</v>
      </c>
      <c r="C14" s="528" t="s">
        <v>6277</v>
      </c>
      <c r="D14" s="529">
        <v>263</v>
      </c>
      <c r="E14" s="439">
        <v>0</v>
      </c>
      <c r="F14" s="440" t="s">
        <v>270</v>
      </c>
      <c r="G14" s="441">
        <v>0</v>
      </c>
      <c r="H14" s="469">
        <v>1</v>
      </c>
      <c r="I14" s="469" t="s">
        <v>4797</v>
      </c>
      <c r="J14" s="470">
        <v>277</v>
      </c>
      <c r="K14" s="439">
        <v>2</v>
      </c>
      <c r="L14" s="440" t="s">
        <v>4044</v>
      </c>
      <c r="M14" s="441">
        <v>81</v>
      </c>
      <c r="N14" s="266">
        <v>0</v>
      </c>
      <c r="O14" s="266" t="s">
        <v>270</v>
      </c>
      <c r="P14" s="266">
        <v>0</v>
      </c>
      <c r="Q14" s="142">
        <v>3</v>
      </c>
      <c r="R14" s="143" t="s">
        <v>2517</v>
      </c>
      <c r="S14" s="144">
        <v>80</v>
      </c>
      <c r="T14" s="132">
        <v>0</v>
      </c>
      <c r="U14" s="279" t="s">
        <v>270</v>
      </c>
      <c r="V14" s="133">
        <v>0</v>
      </c>
      <c r="W14" s="307">
        <v>2</v>
      </c>
      <c r="X14" s="308" t="s">
        <v>273</v>
      </c>
      <c r="Y14" s="309">
        <v>159</v>
      </c>
      <c r="Z14" s="265">
        <v>1</v>
      </c>
      <c r="AA14" s="266" t="s">
        <v>273</v>
      </c>
      <c r="AB14" s="267">
        <v>109</v>
      </c>
      <c r="AC14" s="81">
        <v>0</v>
      </c>
      <c r="AD14" s="82">
        <v>0</v>
      </c>
      <c r="AE14" s="83">
        <v>0</v>
      </c>
      <c r="AF14" s="63">
        <v>2</v>
      </c>
      <c r="AG14" s="14">
        <v>108850</v>
      </c>
      <c r="AH14" s="64">
        <v>29</v>
      </c>
      <c r="AI14" s="81">
        <v>0</v>
      </c>
      <c r="AJ14" s="82"/>
      <c r="AK14" s="83"/>
      <c r="AL14" s="63">
        <v>0</v>
      </c>
      <c r="AN14" s="64"/>
      <c r="AO14" s="81">
        <v>1</v>
      </c>
      <c r="AP14" s="82">
        <v>432500</v>
      </c>
      <c r="AQ14" s="83">
        <v>21</v>
      </c>
      <c r="AR14" s="63">
        <v>0</v>
      </c>
      <c r="AS14" s="14"/>
      <c r="AT14" s="64"/>
      <c r="AU14" s="78">
        <v>1</v>
      </c>
      <c r="AV14" s="79">
        <v>254800</v>
      </c>
      <c r="AW14" s="80">
        <v>174</v>
      </c>
      <c r="AX14" s="63">
        <v>0</v>
      </c>
      <c r="AZ14" s="64"/>
      <c r="BA14" s="81">
        <v>1</v>
      </c>
      <c r="BB14" s="82">
        <v>480000</v>
      </c>
      <c r="BC14" s="83">
        <v>127</v>
      </c>
      <c r="BD14" s="63">
        <v>0</v>
      </c>
      <c r="BF14" s="64"/>
      <c r="BG14" s="81">
        <v>1</v>
      </c>
      <c r="BH14" s="82">
        <v>190000</v>
      </c>
      <c r="BI14" s="83">
        <v>138</v>
      </c>
      <c r="BJ14" s="61">
        <v>1</v>
      </c>
      <c r="BK14" s="13">
        <v>210000</v>
      </c>
      <c r="BL14" s="62">
        <v>342</v>
      </c>
      <c r="BM14" s="81"/>
      <c r="BN14" s="82"/>
      <c r="BO14" s="83"/>
    </row>
    <row r="15" spans="1:67" x14ac:dyDescent="0.2">
      <c r="A15" s="433" t="s">
        <v>17</v>
      </c>
      <c r="B15" s="527">
        <v>42</v>
      </c>
      <c r="C15" s="528" t="s">
        <v>6310</v>
      </c>
      <c r="D15" s="529">
        <v>49</v>
      </c>
      <c r="E15" s="439">
        <v>44</v>
      </c>
      <c r="F15" s="440" t="s">
        <v>5550</v>
      </c>
      <c r="G15" s="441">
        <v>39</v>
      </c>
      <c r="H15" s="469">
        <v>52</v>
      </c>
      <c r="I15" s="469" t="s">
        <v>4798</v>
      </c>
      <c r="J15" s="470">
        <v>27</v>
      </c>
      <c r="K15" s="439">
        <v>56</v>
      </c>
      <c r="L15" s="440" t="s">
        <v>4045</v>
      </c>
      <c r="M15" s="441">
        <v>48</v>
      </c>
      <c r="N15" s="266">
        <v>46</v>
      </c>
      <c r="O15" s="266" t="s">
        <v>3263</v>
      </c>
      <c r="P15" s="266">
        <v>35</v>
      </c>
      <c r="Q15" s="142">
        <v>49</v>
      </c>
      <c r="R15" s="143" t="s">
        <v>2518</v>
      </c>
      <c r="S15" s="144">
        <v>51</v>
      </c>
      <c r="T15" s="132">
        <v>46</v>
      </c>
      <c r="U15" s="279" t="s">
        <v>1766</v>
      </c>
      <c r="V15" s="133">
        <v>69</v>
      </c>
      <c r="W15" s="307">
        <v>65</v>
      </c>
      <c r="X15" s="308" t="s">
        <v>1008</v>
      </c>
      <c r="Y15" s="309">
        <v>81</v>
      </c>
      <c r="Z15" s="265">
        <v>40</v>
      </c>
      <c r="AA15" s="266" t="s">
        <v>274</v>
      </c>
      <c r="AB15" s="267">
        <v>72</v>
      </c>
      <c r="AC15" s="81">
        <v>42</v>
      </c>
      <c r="AD15" s="82">
        <v>204459</v>
      </c>
      <c r="AE15" s="83">
        <v>75</v>
      </c>
      <c r="AF15" s="63">
        <v>44</v>
      </c>
      <c r="AG15" s="14">
        <v>191404</v>
      </c>
      <c r="AH15" s="64">
        <v>76</v>
      </c>
      <c r="AI15" s="81">
        <v>36</v>
      </c>
      <c r="AJ15" s="82">
        <v>224334</v>
      </c>
      <c r="AK15" s="83">
        <v>89</v>
      </c>
      <c r="AL15" s="63">
        <v>34</v>
      </c>
      <c r="AM15" s="14">
        <v>188765</v>
      </c>
      <c r="AN15" s="64">
        <v>130</v>
      </c>
      <c r="AO15" s="81">
        <v>44</v>
      </c>
      <c r="AP15" s="82">
        <v>210455</v>
      </c>
      <c r="AQ15" s="83">
        <v>109</v>
      </c>
      <c r="AR15" s="63">
        <v>27</v>
      </c>
      <c r="AS15" s="14">
        <v>257857</v>
      </c>
      <c r="AT15" s="64">
        <v>126</v>
      </c>
      <c r="AU15" s="78">
        <v>41</v>
      </c>
      <c r="AV15" s="79">
        <v>239060</v>
      </c>
      <c r="AW15" s="80">
        <v>143</v>
      </c>
      <c r="AX15" s="63">
        <v>53</v>
      </c>
      <c r="AY15" s="14">
        <v>231517</v>
      </c>
      <c r="AZ15" s="64">
        <v>129</v>
      </c>
      <c r="BA15" s="81">
        <v>50</v>
      </c>
      <c r="BB15" s="82">
        <v>249240</v>
      </c>
      <c r="BC15" s="83">
        <v>138</v>
      </c>
      <c r="BD15" s="63">
        <v>51</v>
      </c>
      <c r="BE15" s="14">
        <v>231486</v>
      </c>
      <c r="BF15" s="64">
        <v>133</v>
      </c>
      <c r="BG15" s="81">
        <v>70</v>
      </c>
      <c r="BH15" s="82">
        <v>206743</v>
      </c>
      <c r="BI15" s="83">
        <v>73</v>
      </c>
      <c r="BJ15" s="61">
        <v>55</v>
      </c>
      <c r="BK15" s="13">
        <v>196974</v>
      </c>
      <c r="BL15" s="62">
        <v>75</v>
      </c>
      <c r="BM15" s="81">
        <v>41</v>
      </c>
      <c r="BN15" s="82">
        <v>169180</v>
      </c>
      <c r="BO15" s="83">
        <v>55</v>
      </c>
    </row>
    <row r="16" spans="1:67" x14ac:dyDescent="0.2">
      <c r="A16" s="433" t="s">
        <v>138</v>
      </c>
      <c r="B16" s="527">
        <v>6</v>
      </c>
      <c r="C16" s="528" t="s">
        <v>6311</v>
      </c>
      <c r="D16" s="529">
        <v>76</v>
      </c>
      <c r="E16" s="439">
        <v>7</v>
      </c>
      <c r="F16" s="440" t="s">
        <v>5551</v>
      </c>
      <c r="G16" s="441">
        <v>43</v>
      </c>
      <c r="H16" s="469">
        <v>18</v>
      </c>
      <c r="I16" s="469" t="s">
        <v>4799</v>
      </c>
      <c r="J16" s="470">
        <v>51</v>
      </c>
      <c r="K16" s="439">
        <v>11</v>
      </c>
      <c r="L16" s="440" t="s">
        <v>4046</v>
      </c>
      <c r="M16" s="441">
        <v>83</v>
      </c>
      <c r="N16" s="266">
        <v>9</v>
      </c>
      <c r="O16" s="266" t="s">
        <v>1928</v>
      </c>
      <c r="P16" s="266">
        <v>61</v>
      </c>
      <c r="Q16" s="142">
        <v>9</v>
      </c>
      <c r="R16" s="143" t="s">
        <v>2519</v>
      </c>
      <c r="S16" s="144">
        <v>134</v>
      </c>
      <c r="T16" s="132">
        <v>7</v>
      </c>
      <c r="U16" s="279" t="s">
        <v>1767</v>
      </c>
      <c r="V16" s="133">
        <v>104</v>
      </c>
      <c r="W16" s="307">
        <v>12</v>
      </c>
      <c r="X16" s="308" t="s">
        <v>1009</v>
      </c>
      <c r="Y16" s="309">
        <v>118</v>
      </c>
      <c r="Z16" s="265">
        <v>7</v>
      </c>
      <c r="AA16" s="266" t="s">
        <v>275</v>
      </c>
      <c r="AB16" s="267">
        <v>166</v>
      </c>
      <c r="AC16" s="81">
        <v>5</v>
      </c>
      <c r="AD16" s="82">
        <v>201500</v>
      </c>
      <c r="AE16" s="83">
        <v>58</v>
      </c>
      <c r="AF16" s="63">
        <v>6</v>
      </c>
      <c r="AG16" s="14">
        <v>223933</v>
      </c>
      <c r="AH16" s="64">
        <v>155</v>
      </c>
      <c r="AI16" s="81">
        <v>9</v>
      </c>
      <c r="AJ16" s="82">
        <v>185644</v>
      </c>
      <c r="AK16" s="83">
        <v>104</v>
      </c>
      <c r="AL16" s="63">
        <v>3</v>
      </c>
      <c r="AM16" s="14">
        <v>177833</v>
      </c>
      <c r="AN16" s="64">
        <v>165</v>
      </c>
      <c r="AO16" s="81">
        <v>4</v>
      </c>
      <c r="AP16" s="82">
        <v>598425</v>
      </c>
      <c r="AQ16" s="83">
        <v>117</v>
      </c>
      <c r="AR16" s="63">
        <v>3</v>
      </c>
      <c r="AS16" s="14">
        <v>246333</v>
      </c>
      <c r="AT16" s="64">
        <v>52</v>
      </c>
      <c r="AU16" s="78">
        <v>6</v>
      </c>
      <c r="AV16" s="79">
        <v>196713</v>
      </c>
      <c r="AW16" s="80">
        <v>100</v>
      </c>
      <c r="AX16" s="63">
        <v>11</v>
      </c>
      <c r="AY16" s="14">
        <v>209000</v>
      </c>
      <c r="AZ16" s="64">
        <v>116</v>
      </c>
      <c r="BA16" s="81">
        <v>6</v>
      </c>
      <c r="BB16" s="82">
        <v>331817</v>
      </c>
      <c r="BC16" s="83">
        <v>101</v>
      </c>
      <c r="BD16" s="63">
        <v>6</v>
      </c>
      <c r="BE16" s="14">
        <v>225083</v>
      </c>
      <c r="BF16" s="64">
        <v>63</v>
      </c>
      <c r="BG16" s="81">
        <v>8</v>
      </c>
      <c r="BH16" s="82">
        <v>170562</v>
      </c>
      <c r="BI16" s="83">
        <v>109</v>
      </c>
      <c r="BJ16" s="61">
        <v>9</v>
      </c>
      <c r="BK16" s="13">
        <v>181919</v>
      </c>
      <c r="BL16" s="62">
        <v>74</v>
      </c>
      <c r="BM16" s="81"/>
      <c r="BN16" s="82"/>
      <c r="BO16" s="83"/>
    </row>
    <row r="17" spans="1:67" x14ac:dyDescent="0.2">
      <c r="A17" s="433" t="s">
        <v>18</v>
      </c>
      <c r="B17" s="527">
        <v>0</v>
      </c>
      <c r="C17" s="528" t="s">
        <v>270</v>
      </c>
      <c r="D17" s="529">
        <v>0</v>
      </c>
      <c r="E17" s="439">
        <v>1</v>
      </c>
      <c r="F17" s="440" t="s">
        <v>5374</v>
      </c>
      <c r="G17" s="441">
        <v>20</v>
      </c>
      <c r="H17" s="469">
        <v>0</v>
      </c>
      <c r="I17" s="469" t="s">
        <v>270</v>
      </c>
      <c r="J17" s="470">
        <v>0</v>
      </c>
      <c r="K17" s="439">
        <v>5</v>
      </c>
      <c r="L17" s="440" t="s">
        <v>4047</v>
      </c>
      <c r="M17" s="441">
        <v>111</v>
      </c>
      <c r="N17" s="266">
        <v>31</v>
      </c>
      <c r="O17" s="266" t="s">
        <v>3264</v>
      </c>
      <c r="P17" s="266">
        <v>62</v>
      </c>
      <c r="Q17" s="142">
        <v>24</v>
      </c>
      <c r="R17" s="143" t="s">
        <v>2520</v>
      </c>
      <c r="S17" s="144">
        <v>55</v>
      </c>
      <c r="T17" s="132">
        <v>35</v>
      </c>
      <c r="U17" s="279" t="s">
        <v>1768</v>
      </c>
      <c r="V17" s="133">
        <v>81</v>
      </c>
      <c r="W17" s="307">
        <v>41</v>
      </c>
      <c r="X17" s="308" t="s">
        <v>1010</v>
      </c>
      <c r="Y17" s="309">
        <v>94</v>
      </c>
      <c r="Z17" s="265">
        <v>34</v>
      </c>
      <c r="AA17" s="266" t="s">
        <v>276</v>
      </c>
      <c r="AB17" s="267">
        <v>72</v>
      </c>
      <c r="AC17" s="81">
        <v>31</v>
      </c>
      <c r="AD17" s="82">
        <v>136207</v>
      </c>
      <c r="AE17" s="83">
        <v>104</v>
      </c>
      <c r="AF17" s="63">
        <v>31</v>
      </c>
      <c r="AG17" s="14">
        <v>168989</v>
      </c>
      <c r="AH17" s="64">
        <v>115</v>
      </c>
      <c r="AI17" s="81">
        <v>26</v>
      </c>
      <c r="AJ17" s="82">
        <v>144515</v>
      </c>
      <c r="AK17" s="83">
        <v>93</v>
      </c>
      <c r="AL17" s="63">
        <v>17</v>
      </c>
      <c r="AM17" s="14">
        <v>154721</v>
      </c>
      <c r="AN17" s="64">
        <v>165</v>
      </c>
      <c r="AO17" s="81">
        <v>23</v>
      </c>
      <c r="AP17" s="82">
        <v>148175</v>
      </c>
      <c r="AQ17" s="83">
        <v>82</v>
      </c>
      <c r="AR17" s="63">
        <v>12</v>
      </c>
      <c r="AS17" s="14">
        <v>150542</v>
      </c>
      <c r="AT17" s="64">
        <v>108</v>
      </c>
      <c r="AU17" s="78">
        <v>24</v>
      </c>
      <c r="AV17" s="79">
        <v>167212</v>
      </c>
      <c r="AW17" s="80">
        <v>102</v>
      </c>
      <c r="AX17" s="63">
        <v>36</v>
      </c>
      <c r="AY17" s="14">
        <v>215858</v>
      </c>
      <c r="AZ17" s="64">
        <v>85</v>
      </c>
      <c r="BA17" s="81">
        <v>36</v>
      </c>
      <c r="BB17" s="82">
        <v>218000</v>
      </c>
      <c r="BC17" s="83">
        <v>59</v>
      </c>
      <c r="BD17" s="63">
        <v>41</v>
      </c>
      <c r="BE17" s="14">
        <v>213488</v>
      </c>
      <c r="BF17" s="64">
        <v>82</v>
      </c>
      <c r="BG17" s="81">
        <v>46</v>
      </c>
      <c r="BH17" s="82">
        <v>174131</v>
      </c>
      <c r="BI17" s="83">
        <v>73</v>
      </c>
      <c r="BJ17" s="61">
        <v>34</v>
      </c>
      <c r="BK17" s="13">
        <v>192541</v>
      </c>
      <c r="BL17" s="62">
        <v>101</v>
      </c>
      <c r="BM17" s="81">
        <v>30</v>
      </c>
      <c r="BN17" s="82">
        <v>156217</v>
      </c>
      <c r="BO17" s="83">
        <v>71</v>
      </c>
    </row>
    <row r="18" spans="1:67" x14ac:dyDescent="0.2">
      <c r="A18" s="433" t="s">
        <v>3860</v>
      </c>
      <c r="B18" s="527">
        <v>27</v>
      </c>
      <c r="C18" s="528" t="s">
        <v>6312</v>
      </c>
      <c r="D18" s="529">
        <v>34</v>
      </c>
      <c r="E18" s="439">
        <v>33</v>
      </c>
      <c r="F18" s="440" t="s">
        <v>5552</v>
      </c>
      <c r="G18" s="441">
        <v>25</v>
      </c>
      <c r="H18" s="469">
        <v>26</v>
      </c>
      <c r="I18" s="469" t="s">
        <v>4800</v>
      </c>
      <c r="J18" s="470">
        <v>74</v>
      </c>
      <c r="K18" s="439">
        <v>42</v>
      </c>
      <c r="L18" s="440" t="s">
        <v>4048</v>
      </c>
      <c r="M18" s="441">
        <v>64</v>
      </c>
      <c r="N18" s="266"/>
      <c r="O18" s="266"/>
      <c r="P18" s="266"/>
      <c r="Q18" s="142"/>
      <c r="R18" s="143"/>
      <c r="S18" s="144"/>
      <c r="T18" s="132"/>
      <c r="V18" s="133"/>
      <c r="W18" s="307"/>
      <c r="X18" s="308"/>
      <c r="Y18" s="309"/>
      <c r="Z18" s="265"/>
      <c r="AA18" s="266"/>
      <c r="AB18" s="267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S18" s="14"/>
      <c r="AT18" s="64"/>
      <c r="AU18" s="78"/>
      <c r="AV18" s="79"/>
      <c r="AW18" s="80"/>
      <c r="AX18" s="63"/>
      <c r="AZ18" s="64"/>
      <c r="BA18" s="81"/>
      <c r="BB18" s="82"/>
      <c r="BC18" s="83"/>
      <c r="BD18" s="63"/>
      <c r="BF18" s="64"/>
      <c r="BG18" s="81"/>
      <c r="BH18" s="82"/>
      <c r="BI18" s="83"/>
      <c r="BJ18" s="61"/>
      <c r="BK18" s="13"/>
      <c r="BL18" s="62"/>
      <c r="BM18" s="81"/>
      <c r="BN18" s="82"/>
      <c r="BO18" s="83"/>
    </row>
    <row r="19" spans="1:67" x14ac:dyDescent="0.2">
      <c r="A19" s="433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469">
        <v>0</v>
      </c>
      <c r="I19" s="469" t="s">
        <v>270</v>
      </c>
      <c r="J19" s="470">
        <v>0</v>
      </c>
      <c r="K19" s="439">
        <v>0</v>
      </c>
      <c r="L19" s="440" t="s">
        <v>270</v>
      </c>
      <c r="M19" s="441">
        <v>0</v>
      </c>
      <c r="N19" s="266">
        <v>8</v>
      </c>
      <c r="O19" s="266" t="s">
        <v>3265</v>
      </c>
      <c r="P19" s="266">
        <v>137</v>
      </c>
      <c r="Q19" s="142">
        <v>8</v>
      </c>
      <c r="R19" s="143" t="s">
        <v>2521</v>
      </c>
      <c r="S19" s="144">
        <v>87</v>
      </c>
      <c r="T19" s="132">
        <v>10</v>
      </c>
      <c r="U19" s="279" t="s">
        <v>1769</v>
      </c>
      <c r="V19" s="133">
        <v>154</v>
      </c>
      <c r="W19" s="307">
        <v>6</v>
      </c>
      <c r="X19" s="308" t="s">
        <v>1011</v>
      </c>
      <c r="Y19" s="309">
        <v>115</v>
      </c>
      <c r="Z19" s="265">
        <v>5</v>
      </c>
      <c r="AA19" s="266" t="s">
        <v>277</v>
      </c>
      <c r="AB19" s="267">
        <v>127</v>
      </c>
      <c r="AC19" s="81">
        <v>7</v>
      </c>
      <c r="AD19" s="82">
        <v>149257</v>
      </c>
      <c r="AE19" s="83">
        <v>88</v>
      </c>
      <c r="AF19" s="63">
        <v>6</v>
      </c>
      <c r="AG19" s="14">
        <v>161167</v>
      </c>
      <c r="AH19" s="64">
        <v>134</v>
      </c>
      <c r="AI19" s="81">
        <v>4</v>
      </c>
      <c r="AJ19" s="82">
        <v>122125</v>
      </c>
      <c r="AK19" s="83">
        <v>90</v>
      </c>
      <c r="AL19" s="63">
        <v>4</v>
      </c>
      <c r="AM19" s="14">
        <v>140250</v>
      </c>
      <c r="AN19" s="64">
        <v>107</v>
      </c>
      <c r="AO19" s="81">
        <v>6</v>
      </c>
      <c r="AP19" s="82">
        <v>139503</v>
      </c>
      <c r="AQ19" s="83">
        <v>134</v>
      </c>
      <c r="AR19" s="63">
        <v>1</v>
      </c>
      <c r="AS19" s="14">
        <v>10500</v>
      </c>
      <c r="AT19" s="64">
        <v>145</v>
      </c>
      <c r="AU19" s="78">
        <v>8</v>
      </c>
      <c r="AV19" s="79">
        <v>189125</v>
      </c>
      <c r="AW19" s="80">
        <v>107</v>
      </c>
      <c r="AX19" s="63">
        <v>8</v>
      </c>
      <c r="AY19" s="14">
        <v>195219</v>
      </c>
      <c r="AZ19" s="64">
        <v>89</v>
      </c>
      <c r="BA19" s="81">
        <v>4</v>
      </c>
      <c r="BB19" s="82">
        <v>330975</v>
      </c>
      <c r="BC19" s="83">
        <v>100</v>
      </c>
      <c r="BD19" s="63">
        <v>9</v>
      </c>
      <c r="BE19" s="14">
        <v>150478</v>
      </c>
      <c r="BF19" s="64">
        <v>36</v>
      </c>
      <c r="BG19" s="81">
        <v>5</v>
      </c>
      <c r="BH19" s="82">
        <v>167440</v>
      </c>
      <c r="BI19" s="83">
        <v>81</v>
      </c>
      <c r="BJ19" s="61">
        <v>5</v>
      </c>
      <c r="BK19" s="13">
        <v>181023</v>
      </c>
      <c r="BL19" s="62">
        <v>119</v>
      </c>
      <c r="BM19" s="81"/>
      <c r="BN19" s="82"/>
      <c r="BO19" s="83"/>
    </row>
    <row r="20" spans="1:67" x14ac:dyDescent="0.2">
      <c r="A20" s="433" t="s">
        <v>122</v>
      </c>
      <c r="B20" s="527">
        <v>16</v>
      </c>
      <c r="C20" s="528" t="s">
        <v>6313</v>
      </c>
      <c r="D20" s="529">
        <v>56</v>
      </c>
      <c r="E20" s="439">
        <v>23</v>
      </c>
      <c r="F20" s="440" t="s">
        <v>5553</v>
      </c>
      <c r="G20" s="441">
        <v>41</v>
      </c>
      <c r="H20" s="469">
        <v>25</v>
      </c>
      <c r="I20" s="469" t="s">
        <v>4801</v>
      </c>
      <c r="J20" s="470">
        <v>74</v>
      </c>
      <c r="K20" s="439">
        <v>15</v>
      </c>
      <c r="L20" s="440" t="s">
        <v>4049</v>
      </c>
      <c r="M20" s="441">
        <v>61</v>
      </c>
      <c r="N20" s="266">
        <v>25</v>
      </c>
      <c r="O20" s="266" t="s">
        <v>3266</v>
      </c>
      <c r="P20" s="266">
        <v>40</v>
      </c>
      <c r="Q20" s="142">
        <v>19</v>
      </c>
      <c r="R20" s="143" t="s">
        <v>2522</v>
      </c>
      <c r="S20" s="144">
        <v>58</v>
      </c>
      <c r="T20" s="132">
        <v>28</v>
      </c>
      <c r="U20" s="279" t="s">
        <v>1770</v>
      </c>
      <c r="V20" s="133">
        <v>56</v>
      </c>
      <c r="W20" s="307">
        <v>17</v>
      </c>
      <c r="X20" s="308" t="s">
        <v>1012</v>
      </c>
      <c r="Y20" s="309">
        <v>129</v>
      </c>
      <c r="Z20" s="265">
        <v>16</v>
      </c>
      <c r="AA20" s="266" t="s">
        <v>278</v>
      </c>
      <c r="AB20" s="267">
        <v>159</v>
      </c>
      <c r="AC20" s="81">
        <v>12</v>
      </c>
      <c r="AD20" s="82">
        <v>198350</v>
      </c>
      <c r="AE20" s="83">
        <v>93</v>
      </c>
      <c r="AF20" s="63">
        <v>15</v>
      </c>
      <c r="AG20" s="14">
        <v>173118</v>
      </c>
      <c r="AH20" s="64">
        <v>137</v>
      </c>
      <c r="AI20" s="81">
        <v>9</v>
      </c>
      <c r="AJ20" s="82">
        <v>139000</v>
      </c>
      <c r="AK20" s="83">
        <v>85</v>
      </c>
      <c r="AL20" s="63">
        <v>8</v>
      </c>
      <c r="AM20" s="14">
        <v>239862</v>
      </c>
      <c r="AN20" s="64">
        <v>151</v>
      </c>
      <c r="AO20" s="81">
        <v>5</v>
      </c>
      <c r="AP20" s="82">
        <v>263700</v>
      </c>
      <c r="AQ20" s="83">
        <v>170</v>
      </c>
      <c r="AR20" s="63">
        <v>7</v>
      </c>
      <c r="AS20" s="14">
        <v>319536</v>
      </c>
      <c r="AT20" s="64">
        <v>62</v>
      </c>
      <c r="AU20" s="78">
        <v>9</v>
      </c>
      <c r="AV20" s="79">
        <v>211478</v>
      </c>
      <c r="AW20" s="80">
        <v>74</v>
      </c>
      <c r="AX20" s="63">
        <v>10</v>
      </c>
      <c r="AY20" s="14">
        <v>159980</v>
      </c>
      <c r="AZ20" s="64">
        <v>116</v>
      </c>
      <c r="BA20" s="81">
        <v>21</v>
      </c>
      <c r="BB20" s="82">
        <v>204003</v>
      </c>
      <c r="BC20" s="83">
        <v>164</v>
      </c>
      <c r="BD20" s="63">
        <v>10</v>
      </c>
      <c r="BE20" s="14">
        <v>257350</v>
      </c>
      <c r="BF20" s="64">
        <v>46</v>
      </c>
      <c r="BG20" s="81">
        <v>29</v>
      </c>
      <c r="BH20" s="82">
        <v>170806</v>
      </c>
      <c r="BI20" s="83">
        <v>122</v>
      </c>
      <c r="BJ20" s="61">
        <v>14</v>
      </c>
      <c r="BK20" s="13">
        <v>173185</v>
      </c>
      <c r="BL20" s="62">
        <v>70</v>
      </c>
      <c r="BM20" s="81"/>
      <c r="BN20" s="82"/>
      <c r="BO20" s="83"/>
    </row>
    <row r="21" spans="1:67" x14ac:dyDescent="0.2">
      <c r="A21" s="433" t="s">
        <v>19</v>
      </c>
      <c r="B21" s="527">
        <v>22</v>
      </c>
      <c r="C21" s="528" t="s">
        <v>6314</v>
      </c>
      <c r="D21" s="529">
        <v>64</v>
      </c>
      <c r="E21" s="439">
        <v>28</v>
      </c>
      <c r="F21" s="440" t="s">
        <v>5554</v>
      </c>
      <c r="G21" s="441">
        <v>70</v>
      </c>
      <c r="H21" s="469">
        <v>22</v>
      </c>
      <c r="I21" s="469" t="s">
        <v>4802</v>
      </c>
      <c r="J21" s="470">
        <v>38</v>
      </c>
      <c r="K21" s="439">
        <v>26</v>
      </c>
      <c r="L21" s="440" t="s">
        <v>4050</v>
      </c>
      <c r="M21" s="441">
        <v>98</v>
      </c>
      <c r="N21" s="266">
        <v>23</v>
      </c>
      <c r="O21" s="266" t="s">
        <v>3267</v>
      </c>
      <c r="P21" s="266">
        <v>101</v>
      </c>
      <c r="Q21" s="142">
        <v>16</v>
      </c>
      <c r="R21" s="143" t="s">
        <v>2523</v>
      </c>
      <c r="S21" s="144">
        <v>67</v>
      </c>
      <c r="T21" s="132">
        <v>19</v>
      </c>
      <c r="U21" s="279" t="s">
        <v>1771</v>
      </c>
      <c r="V21" s="133">
        <v>129</v>
      </c>
      <c r="W21" s="307">
        <v>15</v>
      </c>
      <c r="X21" s="308" t="s">
        <v>1013</v>
      </c>
      <c r="Y21" s="309">
        <v>132</v>
      </c>
      <c r="Z21" s="265">
        <v>23</v>
      </c>
      <c r="AA21" s="266" t="s">
        <v>279</v>
      </c>
      <c r="AB21" s="267">
        <v>135</v>
      </c>
      <c r="AC21" s="81">
        <v>15</v>
      </c>
      <c r="AD21" s="82">
        <v>196620</v>
      </c>
      <c r="AE21" s="83">
        <v>115</v>
      </c>
      <c r="AF21" s="63">
        <v>20</v>
      </c>
      <c r="AG21" s="14">
        <v>153095</v>
      </c>
      <c r="AH21" s="64">
        <v>124</v>
      </c>
      <c r="AI21" s="81">
        <v>17</v>
      </c>
      <c r="AJ21" s="82">
        <v>186240</v>
      </c>
      <c r="AK21" s="83">
        <v>123</v>
      </c>
      <c r="AL21" s="63">
        <v>21</v>
      </c>
      <c r="AM21" s="14">
        <v>196329</v>
      </c>
      <c r="AN21" s="64">
        <v>125</v>
      </c>
      <c r="AO21" s="81">
        <v>10</v>
      </c>
      <c r="AP21" s="82">
        <v>177820</v>
      </c>
      <c r="AQ21" s="83">
        <v>150</v>
      </c>
      <c r="AR21" s="63">
        <v>12</v>
      </c>
      <c r="AS21" s="14">
        <v>198167</v>
      </c>
      <c r="AT21" s="64">
        <v>152</v>
      </c>
      <c r="AU21" s="78">
        <v>19</v>
      </c>
      <c r="AV21" s="79">
        <v>269226</v>
      </c>
      <c r="AW21" s="80">
        <v>171</v>
      </c>
      <c r="AX21" s="63">
        <v>14</v>
      </c>
      <c r="AY21" s="14">
        <v>168086</v>
      </c>
      <c r="AZ21" s="64">
        <v>111</v>
      </c>
      <c r="BA21" s="81">
        <v>19</v>
      </c>
      <c r="BB21" s="82">
        <v>217237</v>
      </c>
      <c r="BC21" s="83">
        <v>79</v>
      </c>
      <c r="BD21" s="63">
        <v>26</v>
      </c>
      <c r="BE21" s="14">
        <v>196412</v>
      </c>
      <c r="BF21" s="64">
        <v>90</v>
      </c>
      <c r="BG21" s="81">
        <v>24</v>
      </c>
      <c r="BH21" s="82">
        <v>215870</v>
      </c>
      <c r="BI21" s="83">
        <v>113</v>
      </c>
      <c r="BJ21" s="61">
        <v>24</v>
      </c>
      <c r="BK21" s="13">
        <v>145267</v>
      </c>
      <c r="BL21" s="62">
        <v>74</v>
      </c>
      <c r="BM21" s="81">
        <v>29</v>
      </c>
      <c r="BN21" s="82">
        <v>143341</v>
      </c>
      <c r="BO21" s="83">
        <v>81</v>
      </c>
    </row>
    <row r="22" spans="1:67" x14ac:dyDescent="0.2">
      <c r="A22" s="433" t="s">
        <v>140</v>
      </c>
      <c r="B22" s="527">
        <v>2</v>
      </c>
      <c r="C22" s="528" t="s">
        <v>680</v>
      </c>
      <c r="D22" s="529">
        <v>3</v>
      </c>
      <c r="E22" s="439">
        <v>6</v>
      </c>
      <c r="F22" s="440" t="s">
        <v>2691</v>
      </c>
      <c r="G22" s="441">
        <v>12</v>
      </c>
      <c r="H22" s="469">
        <v>7</v>
      </c>
      <c r="I22" s="469" t="s">
        <v>4803</v>
      </c>
      <c r="J22" s="470">
        <v>80</v>
      </c>
      <c r="K22" s="439">
        <v>2</v>
      </c>
      <c r="L22" s="440" t="s">
        <v>4051</v>
      </c>
      <c r="M22" s="441">
        <v>44</v>
      </c>
      <c r="N22" s="266">
        <v>3</v>
      </c>
      <c r="O22" s="266" t="s">
        <v>3268</v>
      </c>
      <c r="P22" s="266">
        <v>79</v>
      </c>
      <c r="Q22" s="136">
        <v>3</v>
      </c>
      <c r="R22" s="137" t="s">
        <v>2524</v>
      </c>
      <c r="S22" s="138">
        <v>23</v>
      </c>
      <c r="T22" s="132">
        <v>6</v>
      </c>
      <c r="U22" s="279" t="s">
        <v>1772</v>
      </c>
      <c r="V22" s="133">
        <v>41</v>
      </c>
      <c r="W22" s="307">
        <v>12</v>
      </c>
      <c r="X22" s="308" t="s">
        <v>1014</v>
      </c>
      <c r="Y22" s="309">
        <v>96</v>
      </c>
      <c r="Z22" s="268">
        <v>7</v>
      </c>
      <c r="AA22" s="269" t="s">
        <v>280</v>
      </c>
      <c r="AB22" s="270">
        <v>86</v>
      </c>
      <c r="AC22" s="81">
        <v>4</v>
      </c>
      <c r="AD22" s="82">
        <v>195475</v>
      </c>
      <c r="AE22" s="83">
        <v>91</v>
      </c>
      <c r="AF22" s="63">
        <v>4</v>
      </c>
      <c r="AG22" s="14">
        <v>176719</v>
      </c>
      <c r="AH22" s="64">
        <v>103</v>
      </c>
      <c r="AI22" s="81">
        <v>4</v>
      </c>
      <c r="AJ22" s="82">
        <v>124250</v>
      </c>
      <c r="AK22" s="83">
        <v>67</v>
      </c>
      <c r="AL22" s="63">
        <v>2</v>
      </c>
      <c r="AM22" s="14">
        <v>188000</v>
      </c>
      <c r="AN22" s="64">
        <v>179</v>
      </c>
      <c r="AO22" s="81">
        <v>6</v>
      </c>
      <c r="AP22" s="82">
        <v>133838</v>
      </c>
      <c r="AQ22" s="83">
        <v>66</v>
      </c>
      <c r="AR22" s="63">
        <v>2</v>
      </c>
      <c r="AS22" s="14">
        <v>51500</v>
      </c>
      <c r="AT22" s="64">
        <v>123</v>
      </c>
      <c r="AU22" s="78">
        <v>3</v>
      </c>
      <c r="AV22" s="79">
        <v>286426</v>
      </c>
      <c r="AW22" s="80">
        <v>123</v>
      </c>
      <c r="AX22" s="63">
        <v>7</v>
      </c>
      <c r="AY22" s="14">
        <v>166143</v>
      </c>
      <c r="AZ22" s="64">
        <v>40</v>
      </c>
      <c r="BA22" s="81">
        <v>15</v>
      </c>
      <c r="BB22" s="82">
        <v>253650</v>
      </c>
      <c r="BC22" s="83">
        <v>66</v>
      </c>
      <c r="BD22" s="63">
        <v>3</v>
      </c>
      <c r="BE22" s="14">
        <v>344667</v>
      </c>
      <c r="BF22" s="64">
        <v>61</v>
      </c>
      <c r="BG22" s="81">
        <v>7</v>
      </c>
      <c r="BH22" s="82">
        <v>167600</v>
      </c>
      <c r="BI22" s="83">
        <v>82</v>
      </c>
      <c r="BJ22" s="63">
        <v>8</v>
      </c>
      <c r="BK22" s="14">
        <v>169300</v>
      </c>
      <c r="BL22" s="64">
        <v>150</v>
      </c>
      <c r="BM22" s="81"/>
      <c r="BN22" s="82"/>
      <c r="BO22" s="83"/>
    </row>
    <row r="23" spans="1:67" x14ac:dyDescent="0.2">
      <c r="A23" s="191"/>
      <c r="B23" s="514"/>
      <c r="C23" s="514"/>
      <c r="D23" s="515"/>
      <c r="E23" s="449"/>
      <c r="F23" s="449"/>
      <c r="G23" s="486"/>
      <c r="H23" s="424"/>
      <c r="I23" s="259"/>
      <c r="J23" s="415"/>
      <c r="K23" s="442"/>
      <c r="L23" s="435"/>
      <c r="M23" s="436"/>
      <c r="N23" s="432"/>
      <c r="O23" s="421"/>
      <c r="P23" s="415"/>
      <c r="Q23" s="142"/>
      <c r="R23" s="143"/>
      <c r="S23" s="144"/>
      <c r="T23" s="386"/>
      <c r="U23" s="293"/>
      <c r="V23" s="387"/>
      <c r="W23" s="201"/>
      <c r="X23" s="202"/>
      <c r="Y23" s="203"/>
      <c r="Z23" s="271" t="s">
        <v>191</v>
      </c>
      <c r="AA23" s="155"/>
      <c r="AB23" s="156"/>
      <c r="AC23" s="199"/>
      <c r="AD23" s="157"/>
      <c r="AE23" s="158"/>
      <c r="AF23" s="198"/>
      <c r="AG23" s="155"/>
      <c r="AH23" s="156"/>
      <c r="AI23" s="199"/>
      <c r="AJ23" s="157"/>
      <c r="AK23" s="158"/>
      <c r="AL23" s="198"/>
      <c r="AM23" s="155"/>
      <c r="AN23" s="156"/>
      <c r="AO23" s="157"/>
      <c r="AP23" s="157"/>
      <c r="AQ23" s="157"/>
      <c r="AR23" s="198"/>
      <c r="AS23" s="155"/>
      <c r="AT23" s="156"/>
      <c r="AU23" s="157"/>
      <c r="AV23" s="157"/>
      <c r="AW23" s="157"/>
      <c r="AX23" s="198"/>
      <c r="AY23" s="155"/>
      <c r="AZ23" s="156"/>
      <c r="BA23" s="192"/>
      <c r="BB23" s="192"/>
      <c r="BC23" s="192"/>
      <c r="BD23" s="198"/>
      <c r="BE23" s="155"/>
      <c r="BF23" s="156"/>
      <c r="BG23" s="157"/>
      <c r="BH23" s="157"/>
      <c r="BI23" s="157"/>
      <c r="BJ23" s="196"/>
      <c r="BK23" s="193"/>
      <c r="BL23" s="197"/>
      <c r="BM23" s="157"/>
      <c r="BN23" s="157"/>
      <c r="BO23" s="158"/>
    </row>
    <row r="24" spans="1:67" x14ac:dyDescent="0.2">
      <c r="A24" s="195" t="s">
        <v>195</v>
      </c>
      <c r="B24" s="524">
        <v>99</v>
      </c>
      <c r="C24" s="525" t="s">
        <v>6306</v>
      </c>
      <c r="D24" s="526">
        <v>44</v>
      </c>
      <c r="E24" s="313">
        <v>151</v>
      </c>
      <c r="F24" s="461" t="s">
        <v>5568</v>
      </c>
      <c r="G24" s="462">
        <v>43</v>
      </c>
      <c r="H24" s="273">
        <v>154</v>
      </c>
      <c r="I24" s="476" t="s">
        <v>4831</v>
      </c>
      <c r="J24" s="477">
        <v>46</v>
      </c>
      <c r="K24" s="478">
        <v>146</v>
      </c>
      <c r="L24" s="479" t="s">
        <v>4068</v>
      </c>
      <c r="M24" s="480">
        <v>78</v>
      </c>
      <c r="N24" s="273">
        <v>135</v>
      </c>
      <c r="O24" s="273" t="s">
        <v>3283</v>
      </c>
      <c r="P24" s="274">
        <v>96</v>
      </c>
      <c r="Q24" s="220">
        <v>140</v>
      </c>
      <c r="R24" s="221" t="s">
        <v>2538</v>
      </c>
      <c r="S24" s="222">
        <v>81</v>
      </c>
      <c r="T24" s="248">
        <v>153</v>
      </c>
      <c r="U24" s="301" t="s">
        <v>1791</v>
      </c>
      <c r="V24" s="249">
        <v>100</v>
      </c>
      <c r="W24" s="313">
        <v>162</v>
      </c>
      <c r="X24" s="314" t="s">
        <v>1033</v>
      </c>
      <c r="Y24" s="315">
        <v>162</v>
      </c>
      <c r="Z24" s="272">
        <v>150</v>
      </c>
      <c r="AA24" s="273" t="s">
        <v>297</v>
      </c>
      <c r="AB24" s="274">
        <v>156</v>
      </c>
      <c r="AC24" s="75">
        <v>108</v>
      </c>
      <c r="AD24" s="76">
        <v>171898</v>
      </c>
      <c r="AE24" s="77">
        <v>139</v>
      </c>
      <c r="AF24" s="59">
        <v>133</v>
      </c>
      <c r="AG24" s="47">
        <v>160815</v>
      </c>
      <c r="AH24" s="60">
        <v>137</v>
      </c>
      <c r="AI24" s="75">
        <v>101</v>
      </c>
      <c r="AJ24" s="76">
        <v>179212</v>
      </c>
      <c r="AK24" s="77">
        <v>158</v>
      </c>
      <c r="AL24" s="90">
        <v>88</v>
      </c>
      <c r="AM24" s="28">
        <v>143293</v>
      </c>
      <c r="AN24" s="91">
        <v>163</v>
      </c>
      <c r="AO24" s="95">
        <v>107</v>
      </c>
      <c r="AP24" s="95">
        <v>166866</v>
      </c>
      <c r="AQ24" s="95">
        <v>147</v>
      </c>
      <c r="AR24" s="90">
        <v>106</v>
      </c>
      <c r="AS24" s="28">
        <v>167557</v>
      </c>
      <c r="AT24" s="91">
        <v>133</v>
      </c>
      <c r="AU24" s="95">
        <v>117</v>
      </c>
      <c r="AV24" s="95">
        <v>183037</v>
      </c>
      <c r="AW24" s="95">
        <v>138</v>
      </c>
      <c r="AX24" s="90">
        <v>162</v>
      </c>
      <c r="AY24" s="28">
        <v>198908</v>
      </c>
      <c r="AZ24" s="91">
        <v>128</v>
      </c>
      <c r="BA24" s="140"/>
      <c r="BB24" s="140"/>
      <c r="BC24" s="140"/>
      <c r="BD24" s="134"/>
      <c r="BE24" s="41"/>
      <c r="BF24" s="135"/>
      <c r="BG24" s="149"/>
      <c r="BH24" s="149"/>
      <c r="BI24" s="149"/>
      <c r="BJ24" s="151"/>
      <c r="BK24" s="50"/>
      <c r="BL24" s="152"/>
      <c r="BM24" s="149"/>
      <c r="BN24" s="149"/>
      <c r="BO24" s="150"/>
    </row>
    <row r="25" spans="1:67" x14ac:dyDescent="0.2">
      <c r="A25" t="s">
        <v>196</v>
      </c>
      <c r="B25" s="527">
        <v>1</v>
      </c>
      <c r="C25" s="528" t="s">
        <v>6292</v>
      </c>
      <c r="D25" s="529">
        <v>9</v>
      </c>
      <c r="E25" s="307">
        <v>1</v>
      </c>
      <c r="F25" s="440" t="s">
        <v>5374</v>
      </c>
      <c r="G25" s="441">
        <v>192</v>
      </c>
      <c r="H25" s="266">
        <v>0</v>
      </c>
      <c r="I25" s="469" t="s">
        <v>270</v>
      </c>
      <c r="J25" s="470">
        <v>0</v>
      </c>
      <c r="K25" s="307">
        <v>1</v>
      </c>
      <c r="L25" s="440" t="s">
        <v>4053</v>
      </c>
      <c r="M25" s="441">
        <v>149</v>
      </c>
      <c r="N25" s="265">
        <v>3</v>
      </c>
      <c r="O25" s="266" t="s">
        <v>3270</v>
      </c>
      <c r="P25" s="266">
        <v>52</v>
      </c>
      <c r="Q25" s="142">
        <v>1</v>
      </c>
      <c r="R25" s="143" t="s">
        <v>1146</v>
      </c>
      <c r="S25" s="144">
        <v>220</v>
      </c>
      <c r="T25" s="132">
        <v>2</v>
      </c>
      <c r="U25" s="279" t="s">
        <v>1774</v>
      </c>
      <c r="V25" s="133">
        <v>120</v>
      </c>
      <c r="W25" s="307">
        <v>2</v>
      </c>
      <c r="X25" s="308" t="s">
        <v>1015</v>
      </c>
      <c r="Y25" s="309">
        <v>156</v>
      </c>
      <c r="Z25" s="265">
        <v>3</v>
      </c>
      <c r="AA25" s="266" t="s">
        <v>281</v>
      </c>
      <c r="AB25" s="266">
        <v>172</v>
      </c>
      <c r="AC25" s="81">
        <v>2</v>
      </c>
      <c r="AD25" s="82">
        <v>163750</v>
      </c>
      <c r="AE25" s="83">
        <v>62</v>
      </c>
      <c r="AF25" s="63">
        <v>1</v>
      </c>
      <c r="AG25" s="14">
        <v>125000</v>
      </c>
      <c r="AH25" s="64">
        <v>54</v>
      </c>
      <c r="AI25" s="81">
        <v>0</v>
      </c>
      <c r="AJ25" s="82"/>
      <c r="AK25" s="83"/>
      <c r="AL25" s="63">
        <v>1</v>
      </c>
      <c r="AM25" s="14">
        <v>68000</v>
      </c>
      <c r="AN25" s="64">
        <v>44</v>
      </c>
      <c r="AO25" s="81">
        <v>1</v>
      </c>
      <c r="AP25" s="82">
        <v>190000</v>
      </c>
      <c r="AQ25" s="83">
        <v>146</v>
      </c>
      <c r="AR25" s="63">
        <v>0</v>
      </c>
      <c r="AS25" s="14"/>
      <c r="AT25" s="64"/>
      <c r="AU25" s="78">
        <v>1</v>
      </c>
      <c r="AV25" s="79">
        <v>162500</v>
      </c>
      <c r="AW25" s="80">
        <v>163</v>
      </c>
      <c r="AX25" s="63">
        <v>0</v>
      </c>
      <c r="AZ25" s="64"/>
      <c r="BA25" s="142"/>
      <c r="BB25" s="143"/>
      <c r="BC25" s="144"/>
      <c r="BD25" s="63"/>
      <c r="BF25" s="64"/>
      <c r="BG25" s="81"/>
      <c r="BH25" s="82"/>
      <c r="BI25" s="83"/>
      <c r="BJ25" s="61"/>
      <c r="BK25" s="13"/>
      <c r="BL25" s="62"/>
      <c r="BM25" s="81"/>
      <c r="BN25" s="82"/>
      <c r="BO25" s="83"/>
    </row>
    <row r="26" spans="1:67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469">
        <v>0</v>
      </c>
      <c r="I26" s="469" t="s">
        <v>270</v>
      </c>
      <c r="J26" s="470">
        <v>0</v>
      </c>
      <c r="K26" s="439">
        <v>0</v>
      </c>
      <c r="L26" s="440" t="s">
        <v>270</v>
      </c>
      <c r="M26" s="441">
        <v>0</v>
      </c>
      <c r="N26" s="265">
        <v>1</v>
      </c>
      <c r="O26" s="266" t="s">
        <v>1045</v>
      </c>
      <c r="P26" s="266">
        <v>203</v>
      </c>
      <c r="Q26" s="142">
        <v>0</v>
      </c>
      <c r="R26" s="143" t="s">
        <v>270</v>
      </c>
      <c r="S26" s="144">
        <v>0</v>
      </c>
      <c r="T26" s="132">
        <v>0</v>
      </c>
      <c r="U26" s="279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65">
        <v>0</v>
      </c>
      <c r="AA26" s="266" t="s">
        <v>270</v>
      </c>
      <c r="AB26" s="266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>
        <v>0</v>
      </c>
      <c r="AV26" s="82"/>
      <c r="AW26" s="83"/>
      <c r="AX26" s="63">
        <v>0</v>
      </c>
      <c r="AZ26" s="64"/>
      <c r="BA26" s="142"/>
      <c r="BB26" s="143"/>
      <c r="BC26" s="144"/>
      <c r="BD26" s="63"/>
      <c r="BF26" s="64"/>
      <c r="BG26" s="81"/>
      <c r="BH26" s="82"/>
      <c r="BI26" s="83"/>
      <c r="BJ26" s="61"/>
      <c r="BK26" s="13"/>
      <c r="BL26" s="62"/>
      <c r="BM26" s="81"/>
      <c r="BN26" s="82"/>
      <c r="BO26" s="83"/>
    </row>
    <row r="27" spans="1:67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1</v>
      </c>
      <c r="F27" s="440" t="s">
        <v>3273</v>
      </c>
      <c r="G27" s="441">
        <v>17</v>
      </c>
      <c r="H27" s="469">
        <v>0</v>
      </c>
      <c r="I27" s="469" t="s">
        <v>270</v>
      </c>
      <c r="J27" s="470">
        <v>0</v>
      </c>
      <c r="K27" s="439">
        <v>0</v>
      </c>
      <c r="L27" s="440" t="s">
        <v>270</v>
      </c>
      <c r="M27" s="441">
        <v>0</v>
      </c>
      <c r="N27" s="265">
        <v>0</v>
      </c>
      <c r="O27" s="266" t="s">
        <v>270</v>
      </c>
      <c r="P27" s="266">
        <v>0</v>
      </c>
      <c r="Q27" s="142">
        <v>0</v>
      </c>
      <c r="R27" s="143" t="s">
        <v>270</v>
      </c>
      <c r="S27" s="144">
        <v>0</v>
      </c>
      <c r="T27" s="132">
        <v>1</v>
      </c>
      <c r="U27" s="279" t="s">
        <v>1775</v>
      </c>
      <c r="V27" s="133">
        <v>332</v>
      </c>
      <c r="W27" s="307">
        <v>2</v>
      </c>
      <c r="X27" s="308" t="s">
        <v>374</v>
      </c>
      <c r="Y27" s="309">
        <v>83</v>
      </c>
      <c r="Z27" s="265">
        <v>1</v>
      </c>
      <c r="AA27" s="266" t="s">
        <v>282</v>
      </c>
      <c r="AB27" s="266">
        <v>86</v>
      </c>
      <c r="AC27" s="81">
        <v>1</v>
      </c>
      <c r="AD27" s="82">
        <v>235000</v>
      </c>
      <c r="AE27" s="83">
        <v>198</v>
      </c>
      <c r="AF27" s="63">
        <v>0</v>
      </c>
      <c r="AG27" s="14">
        <v>0</v>
      </c>
      <c r="AH27" s="64">
        <v>0</v>
      </c>
      <c r="AI27" s="81">
        <v>2</v>
      </c>
      <c r="AJ27" s="82">
        <v>480500</v>
      </c>
      <c r="AK27" s="83">
        <v>317</v>
      </c>
      <c r="AL27" s="63">
        <v>0</v>
      </c>
      <c r="AN27" s="64"/>
      <c r="AO27" s="81">
        <v>0</v>
      </c>
      <c r="AP27" s="82"/>
      <c r="AQ27" s="83"/>
      <c r="AR27" s="63">
        <v>0</v>
      </c>
      <c r="AS27" s="14"/>
      <c r="AT27" s="64"/>
      <c r="AU27" s="78">
        <v>1</v>
      </c>
      <c r="AV27" s="79">
        <v>189000</v>
      </c>
      <c r="AW27" s="80">
        <v>164</v>
      </c>
      <c r="AX27" s="63">
        <v>0</v>
      </c>
      <c r="AZ27" s="64"/>
      <c r="BA27" s="142"/>
      <c r="BB27" s="143"/>
      <c r="BC27" s="144"/>
      <c r="BD27" s="63"/>
      <c r="BF27" s="64"/>
      <c r="BG27" s="81"/>
      <c r="BH27" s="82"/>
      <c r="BI27" s="83"/>
      <c r="BJ27" s="61"/>
      <c r="BK27" s="13"/>
      <c r="BL27" s="62"/>
      <c r="BM27" s="81"/>
      <c r="BN27" s="82"/>
      <c r="BO27" s="83"/>
    </row>
    <row r="28" spans="1:67" x14ac:dyDescent="0.2">
      <c r="A28" t="s">
        <v>198</v>
      </c>
      <c r="B28" s="527">
        <v>0</v>
      </c>
      <c r="C28" s="528" t="s">
        <v>270</v>
      </c>
      <c r="D28" s="529">
        <v>0</v>
      </c>
      <c r="E28" s="439">
        <v>0</v>
      </c>
      <c r="F28" s="440" t="s">
        <v>270</v>
      </c>
      <c r="G28" s="441">
        <v>0</v>
      </c>
      <c r="H28" s="469">
        <v>4</v>
      </c>
      <c r="I28" s="469" t="s">
        <v>4819</v>
      </c>
      <c r="J28" s="470">
        <v>38</v>
      </c>
      <c r="K28" s="439">
        <v>4</v>
      </c>
      <c r="L28" s="440" t="s">
        <v>4054</v>
      </c>
      <c r="M28" s="441">
        <v>124</v>
      </c>
      <c r="N28" s="265">
        <v>1</v>
      </c>
      <c r="O28" s="266" t="s">
        <v>1146</v>
      </c>
      <c r="P28" s="266">
        <v>46</v>
      </c>
      <c r="Q28" s="142">
        <v>1</v>
      </c>
      <c r="R28" s="143" t="s">
        <v>374</v>
      </c>
      <c r="S28" s="144">
        <v>4</v>
      </c>
      <c r="T28" s="132">
        <v>4</v>
      </c>
      <c r="U28" s="279" t="s">
        <v>1776</v>
      </c>
      <c r="V28" s="133">
        <v>69</v>
      </c>
      <c r="W28" s="307">
        <v>1</v>
      </c>
      <c r="X28" s="308" t="s">
        <v>1016</v>
      </c>
      <c r="Y28" s="309">
        <v>84</v>
      </c>
      <c r="Z28" s="265">
        <v>3</v>
      </c>
      <c r="AA28" s="266" t="s">
        <v>283</v>
      </c>
      <c r="AB28" s="266">
        <v>308</v>
      </c>
      <c r="AC28" s="81">
        <v>2</v>
      </c>
      <c r="AD28" s="82">
        <v>282450</v>
      </c>
      <c r="AE28" s="83">
        <v>144</v>
      </c>
      <c r="AF28" s="63">
        <v>3</v>
      </c>
      <c r="AG28" s="14">
        <v>271633</v>
      </c>
      <c r="AH28" s="64">
        <v>108</v>
      </c>
      <c r="AI28" s="81">
        <v>1</v>
      </c>
      <c r="AJ28" s="82">
        <v>165000</v>
      </c>
      <c r="AK28" s="83">
        <v>164</v>
      </c>
      <c r="AL28" s="63">
        <v>1</v>
      </c>
      <c r="AM28" s="14">
        <v>172000</v>
      </c>
      <c r="AN28" s="64">
        <v>159</v>
      </c>
      <c r="AO28" s="81">
        <v>3</v>
      </c>
      <c r="AP28" s="82">
        <v>185133</v>
      </c>
      <c r="AQ28" s="83">
        <v>112</v>
      </c>
      <c r="AR28" s="63">
        <v>1</v>
      </c>
      <c r="AS28" s="14">
        <v>276000</v>
      </c>
      <c r="AT28" s="64">
        <v>215</v>
      </c>
      <c r="AU28" s="78">
        <v>1</v>
      </c>
      <c r="AV28" s="79">
        <v>310000</v>
      </c>
      <c r="AW28" s="80">
        <v>356</v>
      </c>
      <c r="AX28" s="61">
        <v>1</v>
      </c>
      <c r="AY28" s="13">
        <v>320000</v>
      </c>
      <c r="AZ28" s="62">
        <v>125</v>
      </c>
      <c r="BA28" s="142"/>
      <c r="BB28" s="143"/>
      <c r="BC28" s="144"/>
      <c r="BD28" s="63"/>
      <c r="BF28" s="64"/>
      <c r="BG28" s="81"/>
      <c r="BH28" s="82"/>
      <c r="BI28" s="83"/>
      <c r="BJ28" s="61"/>
      <c r="BK28" s="13"/>
      <c r="BL28" s="62"/>
      <c r="BM28" s="81"/>
      <c r="BN28" s="82"/>
      <c r="BO28" s="83"/>
    </row>
    <row r="29" spans="1:67" x14ac:dyDescent="0.2">
      <c r="A29" t="s">
        <v>64</v>
      </c>
      <c r="B29" s="527">
        <v>0</v>
      </c>
      <c r="C29" s="528" t="s">
        <v>270</v>
      </c>
      <c r="D29" s="529">
        <v>0</v>
      </c>
      <c r="E29" s="439">
        <v>3</v>
      </c>
      <c r="F29" s="440" t="s">
        <v>5556</v>
      </c>
      <c r="G29" s="441">
        <v>52</v>
      </c>
      <c r="H29" s="469">
        <v>3</v>
      </c>
      <c r="I29" s="469" t="s">
        <v>4820</v>
      </c>
      <c r="J29" s="470">
        <v>136</v>
      </c>
      <c r="K29" s="439">
        <v>2</v>
      </c>
      <c r="L29" s="440" t="s">
        <v>4055</v>
      </c>
      <c r="M29" s="441">
        <v>69</v>
      </c>
      <c r="N29" s="265">
        <v>2</v>
      </c>
      <c r="O29" s="266" t="s">
        <v>3271</v>
      </c>
      <c r="P29" s="266">
        <v>69</v>
      </c>
      <c r="Q29" s="142">
        <v>1</v>
      </c>
      <c r="R29" s="143" t="s">
        <v>373</v>
      </c>
      <c r="S29" s="144">
        <v>126</v>
      </c>
      <c r="T29" s="132">
        <v>2</v>
      </c>
      <c r="U29" s="279" t="s">
        <v>1777</v>
      </c>
      <c r="V29" s="133">
        <v>254</v>
      </c>
      <c r="W29" s="307">
        <v>1</v>
      </c>
      <c r="X29" s="308" t="s">
        <v>1017</v>
      </c>
      <c r="Y29" s="309">
        <v>92</v>
      </c>
      <c r="Z29" s="265">
        <v>2</v>
      </c>
      <c r="AA29" s="266" t="s">
        <v>284</v>
      </c>
      <c r="AB29" s="266">
        <v>143</v>
      </c>
      <c r="AC29" s="81">
        <v>4</v>
      </c>
      <c r="AD29" s="82">
        <v>271250</v>
      </c>
      <c r="AE29" s="83">
        <v>240</v>
      </c>
      <c r="AF29" s="63">
        <v>3</v>
      </c>
      <c r="AG29" s="14">
        <v>219167</v>
      </c>
      <c r="AH29" s="64">
        <v>131</v>
      </c>
      <c r="AI29" s="81">
        <v>3</v>
      </c>
      <c r="AJ29" s="82">
        <v>319000</v>
      </c>
      <c r="AK29" s="83">
        <v>154</v>
      </c>
      <c r="AL29" s="63">
        <v>1</v>
      </c>
      <c r="AM29" s="14">
        <v>140000</v>
      </c>
      <c r="AN29" s="64">
        <v>395</v>
      </c>
      <c r="AO29" s="81">
        <v>0</v>
      </c>
      <c r="AP29" s="82"/>
      <c r="AQ29" s="83"/>
      <c r="AR29" s="63">
        <v>2</v>
      </c>
      <c r="AS29" s="14">
        <v>228000</v>
      </c>
      <c r="AT29" s="64">
        <v>287</v>
      </c>
      <c r="AU29" s="78">
        <v>1</v>
      </c>
      <c r="AV29" s="79">
        <v>235000</v>
      </c>
      <c r="AW29" s="80">
        <v>158</v>
      </c>
      <c r="AX29" s="63">
        <v>0</v>
      </c>
      <c r="AZ29" s="64"/>
      <c r="BA29" s="142"/>
      <c r="BB29" s="143"/>
      <c r="BC29" s="144"/>
      <c r="BD29" s="63"/>
      <c r="BF29" s="64"/>
      <c r="BG29" s="81"/>
      <c r="BH29" s="82"/>
      <c r="BI29" s="83"/>
      <c r="BJ29" s="61"/>
      <c r="BK29" s="13"/>
      <c r="BL29" s="62"/>
      <c r="BM29" s="81"/>
      <c r="BN29" s="82"/>
      <c r="BO29" s="83"/>
    </row>
    <row r="30" spans="1:67" x14ac:dyDescent="0.2">
      <c r="A30" t="s">
        <v>213</v>
      </c>
      <c r="B30" s="527">
        <v>23</v>
      </c>
      <c r="C30" s="528" t="s">
        <v>6294</v>
      </c>
      <c r="D30" s="529">
        <v>32</v>
      </c>
      <c r="E30" s="439">
        <v>26</v>
      </c>
      <c r="F30" s="440" t="s">
        <v>5557</v>
      </c>
      <c r="G30" s="441">
        <v>49</v>
      </c>
      <c r="H30" s="469">
        <v>22</v>
      </c>
      <c r="I30" s="469" t="s">
        <v>2706</v>
      </c>
      <c r="J30" s="470">
        <v>27</v>
      </c>
      <c r="K30" s="439">
        <v>24</v>
      </c>
      <c r="L30" s="440" t="s">
        <v>4056</v>
      </c>
      <c r="M30" s="441">
        <v>78</v>
      </c>
      <c r="N30" s="265">
        <v>22</v>
      </c>
      <c r="O30" s="266" t="s">
        <v>3272</v>
      </c>
      <c r="P30" s="266">
        <v>156</v>
      </c>
      <c r="Q30" s="142">
        <v>21</v>
      </c>
      <c r="R30" s="143" t="s">
        <v>2526</v>
      </c>
      <c r="S30" s="144">
        <v>82</v>
      </c>
      <c r="T30" s="132">
        <v>26</v>
      </c>
      <c r="U30" s="279" t="s">
        <v>1778</v>
      </c>
      <c r="V30" s="133">
        <v>92</v>
      </c>
      <c r="W30" s="307">
        <v>30</v>
      </c>
      <c r="X30" s="308" t="s">
        <v>1018</v>
      </c>
      <c r="Y30" s="309">
        <v>144</v>
      </c>
      <c r="Z30" s="265">
        <v>23</v>
      </c>
      <c r="AA30" s="266" t="s">
        <v>285</v>
      </c>
      <c r="AB30" s="266">
        <v>186</v>
      </c>
      <c r="AC30" s="81">
        <v>15</v>
      </c>
      <c r="AD30" s="82">
        <v>148080</v>
      </c>
      <c r="AE30" s="83">
        <v>157</v>
      </c>
      <c r="AF30" s="63">
        <v>14</v>
      </c>
      <c r="AG30" s="14">
        <v>134636</v>
      </c>
      <c r="AH30" s="64">
        <v>112</v>
      </c>
      <c r="AI30" s="81">
        <v>15</v>
      </c>
      <c r="AJ30" s="82">
        <v>137720</v>
      </c>
      <c r="AK30" s="83">
        <v>193</v>
      </c>
      <c r="AL30" s="63">
        <v>13</v>
      </c>
      <c r="AM30" s="14">
        <v>118088</v>
      </c>
      <c r="AN30" s="64">
        <v>151</v>
      </c>
      <c r="AO30" s="81">
        <v>15</v>
      </c>
      <c r="AP30" s="82">
        <v>134581</v>
      </c>
      <c r="AQ30" s="83">
        <v>155</v>
      </c>
      <c r="AR30" s="63">
        <v>14</v>
      </c>
      <c r="AS30" s="14">
        <v>147807</v>
      </c>
      <c r="AT30" s="64">
        <v>128</v>
      </c>
      <c r="AU30" s="78">
        <v>20</v>
      </c>
      <c r="AV30" s="79">
        <v>160790</v>
      </c>
      <c r="AW30" s="80">
        <v>107</v>
      </c>
      <c r="AX30" s="61">
        <v>35</v>
      </c>
      <c r="AY30" s="13">
        <v>169081</v>
      </c>
      <c r="AZ30" s="62">
        <v>134</v>
      </c>
      <c r="BA30" s="142"/>
      <c r="BB30" s="143"/>
      <c r="BC30" s="144"/>
      <c r="BD30" s="63"/>
      <c r="BF30" s="64"/>
      <c r="BG30" s="81"/>
      <c r="BH30" s="82"/>
      <c r="BI30" s="83"/>
      <c r="BJ30" s="61"/>
      <c r="BK30" s="13"/>
      <c r="BL30" s="62"/>
      <c r="BM30" s="81"/>
      <c r="BN30" s="82"/>
      <c r="BO30" s="83"/>
    </row>
    <row r="31" spans="1:67" x14ac:dyDescent="0.2">
      <c r="A31" t="s">
        <v>199</v>
      </c>
      <c r="B31" s="527">
        <v>1</v>
      </c>
      <c r="C31" s="528" t="s">
        <v>6295</v>
      </c>
      <c r="D31" s="529">
        <v>17</v>
      </c>
      <c r="E31" s="439">
        <v>2</v>
      </c>
      <c r="F31" s="440" t="s">
        <v>2587</v>
      </c>
      <c r="G31" s="441">
        <v>7</v>
      </c>
      <c r="H31" s="469">
        <v>1</v>
      </c>
      <c r="I31" s="469" t="s">
        <v>1053</v>
      </c>
      <c r="J31" s="470">
        <v>122</v>
      </c>
      <c r="K31" s="439">
        <v>2</v>
      </c>
      <c r="L31" s="440" t="s">
        <v>1045</v>
      </c>
      <c r="M31" s="441">
        <v>105</v>
      </c>
      <c r="N31" s="265">
        <v>1</v>
      </c>
      <c r="O31" s="266" t="s">
        <v>3273</v>
      </c>
      <c r="P31" s="266">
        <v>4</v>
      </c>
      <c r="Q31" s="142">
        <v>0</v>
      </c>
      <c r="R31" s="143" t="s">
        <v>270</v>
      </c>
      <c r="S31" s="144">
        <v>0</v>
      </c>
      <c r="T31" s="132">
        <v>1</v>
      </c>
      <c r="U31" s="279" t="s">
        <v>1779</v>
      </c>
      <c r="V31" s="133">
        <v>159</v>
      </c>
      <c r="W31" s="307">
        <v>2</v>
      </c>
      <c r="X31" s="308" t="s">
        <v>1019</v>
      </c>
      <c r="Y31" s="309">
        <v>107</v>
      </c>
      <c r="Z31" s="265">
        <v>0</v>
      </c>
      <c r="AA31" s="266" t="s">
        <v>270</v>
      </c>
      <c r="AB31" s="266">
        <v>0</v>
      </c>
      <c r="AC31" s="81">
        <v>0</v>
      </c>
      <c r="AD31" s="82">
        <v>0</v>
      </c>
      <c r="AE31" s="83">
        <v>0</v>
      </c>
      <c r="AF31" s="63">
        <v>1</v>
      </c>
      <c r="AG31" s="14">
        <v>135000</v>
      </c>
      <c r="AH31" s="64">
        <v>227</v>
      </c>
      <c r="AI31" s="81">
        <v>1</v>
      </c>
      <c r="AJ31" s="82">
        <v>100212</v>
      </c>
      <c r="AK31" s="83">
        <v>158</v>
      </c>
      <c r="AL31" s="63">
        <v>0</v>
      </c>
      <c r="AN31" s="64"/>
      <c r="AO31" s="81">
        <v>2</v>
      </c>
      <c r="AP31" s="82">
        <v>125700</v>
      </c>
      <c r="AQ31" s="83">
        <v>121</v>
      </c>
      <c r="AR31" s="63">
        <v>0</v>
      </c>
      <c r="AS31" s="14"/>
      <c r="AT31" s="64"/>
      <c r="AU31" s="78">
        <v>2</v>
      </c>
      <c r="AV31" s="79">
        <v>210000</v>
      </c>
      <c r="AW31" s="80">
        <v>56</v>
      </c>
      <c r="AX31" s="61">
        <v>1</v>
      </c>
      <c r="AY31" s="13">
        <v>175000</v>
      </c>
      <c r="AZ31" s="62">
        <v>64</v>
      </c>
      <c r="BA31" s="142"/>
      <c r="BB31" s="143"/>
      <c r="BC31" s="144"/>
      <c r="BD31" s="63"/>
      <c r="BF31" s="64"/>
      <c r="BG31" s="81"/>
      <c r="BH31" s="82"/>
      <c r="BI31" s="83"/>
      <c r="BJ31" s="61"/>
      <c r="BK31" s="13"/>
      <c r="BL31" s="62"/>
      <c r="BM31" s="81"/>
      <c r="BN31" s="82"/>
      <c r="BO31" s="83"/>
    </row>
    <row r="32" spans="1:67" x14ac:dyDescent="0.2">
      <c r="A32" t="s">
        <v>200</v>
      </c>
      <c r="B32" s="527">
        <v>4</v>
      </c>
      <c r="C32" s="528" t="s">
        <v>6296</v>
      </c>
      <c r="D32" s="529">
        <v>3</v>
      </c>
      <c r="E32" s="439">
        <v>11</v>
      </c>
      <c r="F32" s="440" t="s">
        <v>5558</v>
      </c>
      <c r="G32" s="441">
        <v>36</v>
      </c>
      <c r="H32" s="469">
        <v>9</v>
      </c>
      <c r="I32" s="469" t="s">
        <v>4821</v>
      </c>
      <c r="J32" s="470">
        <v>26</v>
      </c>
      <c r="K32" s="439">
        <v>13</v>
      </c>
      <c r="L32" s="440" t="s">
        <v>4057</v>
      </c>
      <c r="M32" s="441">
        <v>60</v>
      </c>
      <c r="N32" s="265">
        <v>10</v>
      </c>
      <c r="O32" s="266" t="s">
        <v>3274</v>
      </c>
      <c r="P32" s="266">
        <v>59</v>
      </c>
      <c r="Q32" s="142">
        <v>14</v>
      </c>
      <c r="R32" s="143" t="s">
        <v>2527</v>
      </c>
      <c r="S32" s="144">
        <v>61</v>
      </c>
      <c r="T32" s="132">
        <v>14</v>
      </c>
      <c r="U32" s="279" t="s">
        <v>1780</v>
      </c>
      <c r="V32" s="133">
        <v>112</v>
      </c>
      <c r="W32" s="307">
        <v>11</v>
      </c>
      <c r="X32" s="308" t="s">
        <v>1020</v>
      </c>
      <c r="Y32" s="309">
        <v>104</v>
      </c>
      <c r="Z32" s="265">
        <v>5</v>
      </c>
      <c r="AA32" s="266" t="s">
        <v>286</v>
      </c>
      <c r="AB32" s="266">
        <v>159</v>
      </c>
      <c r="AC32" s="81">
        <v>9</v>
      </c>
      <c r="AD32" s="82">
        <v>213489</v>
      </c>
      <c r="AE32" s="83">
        <v>84</v>
      </c>
      <c r="AF32" s="63">
        <v>16</v>
      </c>
      <c r="AG32" s="14">
        <v>246550</v>
      </c>
      <c r="AH32" s="64">
        <v>148</v>
      </c>
      <c r="AI32" s="81">
        <v>10</v>
      </c>
      <c r="AJ32" s="82">
        <v>198872</v>
      </c>
      <c r="AK32" s="83">
        <v>102</v>
      </c>
      <c r="AL32" s="63">
        <v>10</v>
      </c>
      <c r="AM32" s="14">
        <v>194147</v>
      </c>
      <c r="AN32" s="64">
        <v>114</v>
      </c>
      <c r="AO32" s="81">
        <v>11</v>
      </c>
      <c r="AP32" s="82">
        <v>243259</v>
      </c>
      <c r="AQ32" s="83">
        <v>115</v>
      </c>
      <c r="AR32" s="63">
        <v>8</v>
      </c>
      <c r="AS32" s="14">
        <v>205222</v>
      </c>
      <c r="AT32" s="64">
        <v>137</v>
      </c>
      <c r="AU32" s="78">
        <v>8</v>
      </c>
      <c r="AV32" s="79">
        <v>188127</v>
      </c>
      <c r="AW32" s="80">
        <v>320</v>
      </c>
      <c r="AX32" s="61">
        <v>17</v>
      </c>
      <c r="AY32" s="13">
        <v>229471</v>
      </c>
      <c r="AZ32" s="62">
        <v>114</v>
      </c>
      <c r="BA32" s="142"/>
      <c r="BB32" s="143"/>
      <c r="BC32" s="144"/>
      <c r="BD32" s="63"/>
      <c r="BF32" s="64"/>
      <c r="BG32" s="81"/>
      <c r="BH32" s="82"/>
      <c r="BI32" s="83"/>
      <c r="BJ32" s="61"/>
      <c r="BK32" s="13"/>
      <c r="BL32" s="62"/>
      <c r="BM32" s="81"/>
      <c r="BN32" s="82"/>
      <c r="BO32" s="83"/>
    </row>
    <row r="33" spans="1:67" x14ac:dyDescent="0.2">
      <c r="A33" t="s">
        <v>201</v>
      </c>
      <c r="B33" s="527">
        <v>16</v>
      </c>
      <c r="C33" s="528" t="s">
        <v>6297</v>
      </c>
      <c r="D33" s="529">
        <v>69</v>
      </c>
      <c r="E33" s="439">
        <v>18</v>
      </c>
      <c r="F33" s="440" t="s">
        <v>5559</v>
      </c>
      <c r="G33" s="441">
        <v>39</v>
      </c>
      <c r="H33" s="469">
        <v>13</v>
      </c>
      <c r="I33" s="469" t="s">
        <v>4822</v>
      </c>
      <c r="J33" s="470">
        <v>16</v>
      </c>
      <c r="K33" s="439">
        <v>20</v>
      </c>
      <c r="L33" s="440" t="s">
        <v>4058</v>
      </c>
      <c r="M33" s="441">
        <v>56</v>
      </c>
      <c r="N33" s="265">
        <v>15</v>
      </c>
      <c r="O33" s="266" t="s">
        <v>3275</v>
      </c>
      <c r="P33" s="266">
        <v>95</v>
      </c>
      <c r="Q33" s="142">
        <v>19</v>
      </c>
      <c r="R33" s="143" t="s">
        <v>2528</v>
      </c>
      <c r="S33" s="144">
        <v>58</v>
      </c>
      <c r="T33" s="132">
        <v>15</v>
      </c>
      <c r="U33" s="279" t="s">
        <v>1781</v>
      </c>
      <c r="V33" s="133">
        <v>186</v>
      </c>
      <c r="W33" s="307">
        <v>23</v>
      </c>
      <c r="X33" s="308" t="s">
        <v>1021</v>
      </c>
      <c r="Y33" s="309">
        <v>224</v>
      </c>
      <c r="Z33" s="265">
        <v>16</v>
      </c>
      <c r="AA33" s="266" t="s">
        <v>287</v>
      </c>
      <c r="AB33" s="266">
        <v>166</v>
      </c>
      <c r="AC33" s="81">
        <v>12</v>
      </c>
      <c r="AD33" s="82">
        <v>122733</v>
      </c>
      <c r="AE33" s="83">
        <v>163</v>
      </c>
      <c r="AF33" s="63">
        <v>11</v>
      </c>
      <c r="AG33" s="14">
        <v>92627</v>
      </c>
      <c r="AH33" s="64">
        <v>124</v>
      </c>
      <c r="AI33" s="81">
        <v>9</v>
      </c>
      <c r="AJ33" s="82">
        <v>304033</v>
      </c>
      <c r="AK33" s="83">
        <v>193</v>
      </c>
      <c r="AL33" s="63">
        <v>9</v>
      </c>
      <c r="AM33" s="14">
        <v>125778</v>
      </c>
      <c r="AN33" s="64">
        <v>135</v>
      </c>
      <c r="AO33" s="81">
        <v>13</v>
      </c>
      <c r="AP33" s="82">
        <v>141415</v>
      </c>
      <c r="AQ33" s="83">
        <v>141</v>
      </c>
      <c r="AR33" s="63">
        <v>20</v>
      </c>
      <c r="AS33" s="14">
        <v>145295</v>
      </c>
      <c r="AT33" s="64">
        <v>73</v>
      </c>
      <c r="AU33" s="78">
        <v>7</v>
      </c>
      <c r="AV33" s="79">
        <v>133643</v>
      </c>
      <c r="AW33" s="80">
        <v>143</v>
      </c>
      <c r="AX33" s="61">
        <v>14</v>
      </c>
      <c r="AY33" s="13">
        <v>174386</v>
      </c>
      <c r="AZ33" s="62">
        <v>124</v>
      </c>
      <c r="BA33" s="142"/>
      <c r="BB33" s="143"/>
      <c r="BC33" s="144"/>
      <c r="BD33" s="63"/>
      <c r="BF33" s="64"/>
      <c r="BG33" s="81"/>
      <c r="BH33" s="82"/>
      <c r="BI33" s="83"/>
      <c r="BJ33" s="61"/>
      <c r="BK33" s="13"/>
      <c r="BL33" s="62"/>
      <c r="BM33" s="81"/>
      <c r="BN33" s="82"/>
      <c r="BO33" s="83"/>
    </row>
    <row r="34" spans="1:67" x14ac:dyDescent="0.2">
      <c r="A34" t="s">
        <v>212</v>
      </c>
      <c r="B34" s="527">
        <v>4</v>
      </c>
      <c r="C34" s="528" t="s">
        <v>6298</v>
      </c>
      <c r="D34" s="529">
        <v>66</v>
      </c>
      <c r="E34" s="439">
        <v>7</v>
      </c>
      <c r="F34" s="440" t="s">
        <v>5560</v>
      </c>
      <c r="G34" s="441">
        <v>55</v>
      </c>
      <c r="H34" s="469">
        <v>8</v>
      </c>
      <c r="I34" s="469" t="s">
        <v>4823</v>
      </c>
      <c r="J34" s="470">
        <v>61</v>
      </c>
      <c r="K34" s="439">
        <v>8</v>
      </c>
      <c r="L34" s="440" t="s">
        <v>4059</v>
      </c>
      <c r="M34" s="441">
        <v>41</v>
      </c>
      <c r="N34" s="265">
        <v>3</v>
      </c>
      <c r="O34" s="266" t="s">
        <v>3276</v>
      </c>
      <c r="P34" s="266">
        <v>125</v>
      </c>
      <c r="Q34" s="142">
        <v>11</v>
      </c>
      <c r="R34" s="143" t="s">
        <v>2529</v>
      </c>
      <c r="S34" s="144">
        <v>65</v>
      </c>
      <c r="T34" s="132">
        <v>8</v>
      </c>
      <c r="U34" s="279" t="s">
        <v>1782</v>
      </c>
      <c r="V34" s="133">
        <v>58</v>
      </c>
      <c r="W34" s="307">
        <v>7</v>
      </c>
      <c r="X34" s="308" t="s">
        <v>1022</v>
      </c>
      <c r="Y34" s="309">
        <v>122</v>
      </c>
      <c r="Z34" s="265">
        <v>11</v>
      </c>
      <c r="AA34" s="266" t="s">
        <v>288</v>
      </c>
      <c r="AB34" s="266">
        <v>131</v>
      </c>
      <c r="AC34" s="81">
        <v>8</v>
      </c>
      <c r="AD34" s="82">
        <v>193931</v>
      </c>
      <c r="AE34" s="83">
        <v>103</v>
      </c>
      <c r="AF34" s="63">
        <v>12</v>
      </c>
      <c r="AG34" s="14">
        <v>182058</v>
      </c>
      <c r="AH34" s="64">
        <v>195</v>
      </c>
      <c r="AI34" s="81">
        <v>6</v>
      </c>
      <c r="AJ34" s="82">
        <v>173817</v>
      </c>
      <c r="AK34" s="83">
        <v>126</v>
      </c>
      <c r="AL34" s="63">
        <v>4</v>
      </c>
      <c r="AM34" s="14">
        <v>154975</v>
      </c>
      <c r="AN34" s="64">
        <v>150</v>
      </c>
      <c r="AO34" s="81">
        <v>9</v>
      </c>
      <c r="AP34" s="82">
        <v>188522</v>
      </c>
      <c r="AQ34" s="83">
        <v>106</v>
      </c>
      <c r="AR34" s="63">
        <v>5</v>
      </c>
      <c r="AS34" s="14">
        <v>152680</v>
      </c>
      <c r="AT34" s="64">
        <v>102</v>
      </c>
      <c r="AU34" s="78">
        <v>8</v>
      </c>
      <c r="AV34" s="79">
        <v>211350</v>
      </c>
      <c r="AW34" s="80">
        <v>91</v>
      </c>
      <c r="AX34" s="61">
        <v>14</v>
      </c>
      <c r="AY34" s="13">
        <v>199914</v>
      </c>
      <c r="AZ34" s="62">
        <v>148</v>
      </c>
      <c r="BA34" s="142"/>
      <c r="BB34" s="143"/>
      <c r="BC34" s="144"/>
      <c r="BD34" s="63"/>
      <c r="BF34" s="64"/>
      <c r="BG34" s="81"/>
      <c r="BH34" s="82"/>
      <c r="BI34" s="83"/>
      <c r="BJ34" s="61"/>
      <c r="BK34" s="13"/>
      <c r="BL34" s="62"/>
      <c r="BM34" s="81"/>
      <c r="BN34" s="82"/>
      <c r="BO34" s="83"/>
    </row>
    <row r="35" spans="1:67" x14ac:dyDescent="0.2">
      <c r="A35" t="s">
        <v>202</v>
      </c>
      <c r="B35" s="527">
        <v>5</v>
      </c>
      <c r="C35" s="528" t="s">
        <v>6299</v>
      </c>
      <c r="D35" s="529">
        <v>54</v>
      </c>
      <c r="E35" s="439">
        <v>5</v>
      </c>
      <c r="F35" s="440" t="s">
        <v>5561</v>
      </c>
      <c r="G35" s="441">
        <v>50</v>
      </c>
      <c r="H35" s="469">
        <v>2</v>
      </c>
      <c r="I35" s="469" t="s">
        <v>4824</v>
      </c>
      <c r="J35" s="470">
        <v>42</v>
      </c>
      <c r="K35" s="439">
        <v>7</v>
      </c>
      <c r="L35" s="440" t="s">
        <v>4060</v>
      </c>
      <c r="M35" s="441">
        <v>132</v>
      </c>
      <c r="N35" s="265">
        <v>2</v>
      </c>
      <c r="O35" s="266" t="s">
        <v>452</v>
      </c>
      <c r="P35" s="266">
        <v>35</v>
      </c>
      <c r="Q35" s="142">
        <v>3</v>
      </c>
      <c r="R35" s="143" t="s">
        <v>2530</v>
      </c>
      <c r="S35" s="144">
        <v>89</v>
      </c>
      <c r="T35" s="132">
        <v>6</v>
      </c>
      <c r="U35" s="279" t="s">
        <v>269</v>
      </c>
      <c r="V35" s="133">
        <v>60</v>
      </c>
      <c r="W35" s="307">
        <v>4</v>
      </c>
      <c r="X35" s="308" t="s">
        <v>1023</v>
      </c>
      <c r="Y35" s="309">
        <v>129</v>
      </c>
      <c r="Z35" s="265">
        <v>4</v>
      </c>
      <c r="AA35" s="266" t="s">
        <v>289</v>
      </c>
      <c r="AB35" s="266">
        <v>338</v>
      </c>
      <c r="AC35" s="81">
        <v>6</v>
      </c>
      <c r="AD35" s="82">
        <v>297917</v>
      </c>
      <c r="AE35" s="83">
        <v>144</v>
      </c>
      <c r="AF35" s="63">
        <v>7</v>
      </c>
      <c r="AG35" s="14">
        <v>207414</v>
      </c>
      <c r="AH35" s="64">
        <v>128</v>
      </c>
      <c r="AI35" s="81">
        <v>3</v>
      </c>
      <c r="AJ35" s="82">
        <v>238000</v>
      </c>
      <c r="AK35" s="83">
        <v>285</v>
      </c>
      <c r="AL35" s="63">
        <v>2</v>
      </c>
      <c r="AM35" s="14">
        <v>192500</v>
      </c>
      <c r="AN35" s="64">
        <v>83</v>
      </c>
      <c r="AO35" s="81">
        <v>1</v>
      </c>
      <c r="AP35" s="82">
        <v>189000</v>
      </c>
      <c r="AQ35" s="83">
        <v>194</v>
      </c>
      <c r="AR35" s="63">
        <v>5</v>
      </c>
      <c r="AS35" s="14">
        <v>196800</v>
      </c>
      <c r="AT35" s="64">
        <v>170</v>
      </c>
      <c r="AU35" s="78">
        <v>2</v>
      </c>
      <c r="AV35" s="79">
        <v>277450</v>
      </c>
      <c r="AW35" s="80">
        <v>363</v>
      </c>
      <c r="AX35" s="61">
        <v>4</v>
      </c>
      <c r="AY35" s="13">
        <v>255725</v>
      </c>
      <c r="AZ35" s="62">
        <v>186</v>
      </c>
      <c r="BA35" s="142"/>
      <c r="BB35" s="143"/>
      <c r="BC35" s="144"/>
      <c r="BD35" s="63"/>
      <c r="BF35" s="64"/>
      <c r="BG35" s="81"/>
      <c r="BH35" s="82"/>
      <c r="BI35" s="83"/>
      <c r="BJ35" s="61"/>
      <c r="BK35" s="13"/>
      <c r="BL35" s="62"/>
      <c r="BM35" s="81"/>
      <c r="BN35" s="82"/>
      <c r="BO35" s="83"/>
    </row>
    <row r="36" spans="1:67" x14ac:dyDescent="0.2">
      <c r="A36" t="s">
        <v>203</v>
      </c>
      <c r="B36" s="527">
        <v>10</v>
      </c>
      <c r="C36" s="528" t="s">
        <v>6300</v>
      </c>
      <c r="D36" s="529">
        <v>63</v>
      </c>
      <c r="E36" s="439">
        <v>12</v>
      </c>
      <c r="F36" s="440" t="s">
        <v>5562</v>
      </c>
      <c r="G36" s="441">
        <v>85</v>
      </c>
      <c r="H36" s="469">
        <v>20</v>
      </c>
      <c r="I36" s="469" t="s">
        <v>4825</v>
      </c>
      <c r="J36" s="470">
        <v>83</v>
      </c>
      <c r="K36" s="439">
        <v>14</v>
      </c>
      <c r="L36" s="440" t="s">
        <v>4061</v>
      </c>
      <c r="M36" s="441">
        <v>54</v>
      </c>
      <c r="N36" s="265">
        <v>15</v>
      </c>
      <c r="O36" s="266" t="s">
        <v>3277</v>
      </c>
      <c r="P36" s="266">
        <v>166</v>
      </c>
      <c r="Q36" s="142">
        <v>18</v>
      </c>
      <c r="R36" s="143" t="s">
        <v>2531</v>
      </c>
      <c r="S36" s="144">
        <v>135</v>
      </c>
      <c r="T36" s="132">
        <v>14</v>
      </c>
      <c r="U36" s="279" t="s">
        <v>1783</v>
      </c>
      <c r="V36" s="133">
        <v>110</v>
      </c>
      <c r="W36" s="307">
        <v>15</v>
      </c>
      <c r="X36" s="308" t="s">
        <v>1024</v>
      </c>
      <c r="Y36" s="309">
        <v>176</v>
      </c>
      <c r="Z36" s="265">
        <v>17</v>
      </c>
      <c r="AA36" s="266" t="s">
        <v>290</v>
      </c>
      <c r="AB36" s="266">
        <v>223</v>
      </c>
      <c r="AC36" s="81">
        <v>10</v>
      </c>
      <c r="AD36" s="82">
        <v>174045</v>
      </c>
      <c r="AE36" s="83">
        <v>97</v>
      </c>
      <c r="AF36" s="63">
        <v>13</v>
      </c>
      <c r="AG36" s="14">
        <v>149338</v>
      </c>
      <c r="AH36" s="64">
        <v>131</v>
      </c>
      <c r="AI36" s="81">
        <v>7</v>
      </c>
      <c r="AJ36" s="82">
        <v>214429</v>
      </c>
      <c r="AK36" s="83">
        <v>247</v>
      </c>
      <c r="AL36" s="63">
        <v>15</v>
      </c>
      <c r="AM36" s="14">
        <v>193410</v>
      </c>
      <c r="AN36" s="64">
        <v>204</v>
      </c>
      <c r="AO36" s="81">
        <v>8</v>
      </c>
      <c r="AP36" s="82">
        <v>202507</v>
      </c>
      <c r="AQ36" s="83">
        <v>180</v>
      </c>
      <c r="AR36" s="63">
        <v>10</v>
      </c>
      <c r="AS36" s="14">
        <v>187121</v>
      </c>
      <c r="AT36" s="64">
        <v>114</v>
      </c>
      <c r="AU36" s="78">
        <v>9</v>
      </c>
      <c r="AV36" s="79">
        <v>191122</v>
      </c>
      <c r="AW36" s="80">
        <v>137</v>
      </c>
      <c r="AX36" s="61">
        <v>8</v>
      </c>
      <c r="AY36" s="13">
        <v>265638</v>
      </c>
      <c r="AZ36" s="62">
        <v>150</v>
      </c>
      <c r="BA36" s="142"/>
      <c r="BB36" s="143"/>
      <c r="BC36" s="144"/>
      <c r="BD36" s="63"/>
      <c r="BF36" s="64"/>
      <c r="BG36" s="81"/>
      <c r="BH36" s="82"/>
      <c r="BI36" s="83"/>
      <c r="BJ36" s="61"/>
      <c r="BK36" s="13"/>
      <c r="BL36" s="62"/>
      <c r="BM36" s="81"/>
      <c r="BN36" s="82"/>
      <c r="BO36" s="83"/>
    </row>
    <row r="37" spans="1:67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2</v>
      </c>
      <c r="F37" s="440" t="s">
        <v>5563</v>
      </c>
      <c r="G37" s="441">
        <v>157</v>
      </c>
      <c r="H37" s="469">
        <v>1</v>
      </c>
      <c r="I37" s="469" t="s">
        <v>2189</v>
      </c>
      <c r="J37" s="470">
        <v>17</v>
      </c>
      <c r="K37" s="439">
        <v>0</v>
      </c>
      <c r="L37" s="440" t="s">
        <v>270</v>
      </c>
      <c r="M37" s="441">
        <v>0</v>
      </c>
      <c r="N37" s="265">
        <v>1</v>
      </c>
      <c r="O37" s="266" t="s">
        <v>373</v>
      </c>
      <c r="P37" s="266">
        <v>49</v>
      </c>
      <c r="Q37" s="142">
        <v>0</v>
      </c>
      <c r="R37" s="143" t="s">
        <v>270</v>
      </c>
      <c r="S37" s="144">
        <v>0</v>
      </c>
      <c r="T37" s="132">
        <v>2</v>
      </c>
      <c r="U37" s="279" t="s">
        <v>1784</v>
      </c>
      <c r="V37" s="133">
        <v>43</v>
      </c>
      <c r="W37" s="307">
        <v>2</v>
      </c>
      <c r="X37" s="308" t="s">
        <v>1025</v>
      </c>
      <c r="Y37" s="309">
        <v>206</v>
      </c>
      <c r="Z37" s="265">
        <v>0</v>
      </c>
      <c r="AA37" s="266" t="s">
        <v>270</v>
      </c>
      <c r="AB37" s="266">
        <v>0</v>
      </c>
      <c r="AC37" s="81">
        <v>0</v>
      </c>
      <c r="AD37" s="82">
        <v>0</v>
      </c>
      <c r="AE37" s="83">
        <v>0</v>
      </c>
      <c r="AF37" s="63">
        <v>2</v>
      </c>
      <c r="AG37" s="14">
        <v>93500</v>
      </c>
      <c r="AH37" s="64">
        <v>146</v>
      </c>
      <c r="AI37" s="81">
        <v>1</v>
      </c>
      <c r="AJ37" s="82">
        <v>90000</v>
      </c>
      <c r="AK37" s="83">
        <v>4</v>
      </c>
      <c r="AL37" s="63">
        <v>2</v>
      </c>
      <c r="AM37" s="14">
        <v>240500</v>
      </c>
      <c r="AN37" s="64">
        <v>303</v>
      </c>
      <c r="AO37" s="81">
        <v>0</v>
      </c>
      <c r="AP37" s="82"/>
      <c r="AQ37" s="83"/>
      <c r="AR37" s="63">
        <v>0</v>
      </c>
      <c r="AS37" s="14"/>
      <c r="AT37" s="64"/>
      <c r="AU37" s="78">
        <v>1</v>
      </c>
      <c r="AV37" s="79">
        <v>76150</v>
      </c>
      <c r="AW37" s="80">
        <v>44</v>
      </c>
      <c r="AX37" s="63">
        <v>0</v>
      </c>
      <c r="AZ37" s="64"/>
      <c r="BA37" s="142"/>
      <c r="BB37" s="143"/>
      <c r="BC37" s="144"/>
      <c r="BD37" s="63"/>
      <c r="BF37" s="64"/>
      <c r="BG37" s="81"/>
      <c r="BH37" s="82"/>
      <c r="BI37" s="83"/>
      <c r="BJ37" s="61"/>
      <c r="BK37" s="13"/>
      <c r="BL37" s="62"/>
      <c r="BM37" s="81"/>
      <c r="BN37" s="82"/>
      <c r="BO37" s="83"/>
    </row>
    <row r="38" spans="1:67" x14ac:dyDescent="0.2">
      <c r="A38" t="s">
        <v>205</v>
      </c>
      <c r="B38" s="527">
        <v>1</v>
      </c>
      <c r="C38" s="528" t="s">
        <v>6278</v>
      </c>
      <c r="D38" s="529">
        <v>226</v>
      </c>
      <c r="E38" s="439">
        <v>2</v>
      </c>
      <c r="F38" s="440" t="s">
        <v>5564</v>
      </c>
      <c r="G38" s="441">
        <v>19</v>
      </c>
      <c r="H38" s="469">
        <v>2</v>
      </c>
      <c r="I38" s="469" t="s">
        <v>4826</v>
      </c>
      <c r="J38" s="470">
        <v>52</v>
      </c>
      <c r="K38" s="439">
        <v>3</v>
      </c>
      <c r="L38" s="440" t="s">
        <v>1787</v>
      </c>
      <c r="M38" s="441">
        <v>39</v>
      </c>
      <c r="N38" s="265">
        <v>1</v>
      </c>
      <c r="O38" s="266" t="s">
        <v>3278</v>
      </c>
      <c r="P38" s="266">
        <v>122</v>
      </c>
      <c r="Q38" s="142">
        <v>5</v>
      </c>
      <c r="R38" s="143" t="s">
        <v>2532</v>
      </c>
      <c r="S38" s="144">
        <v>35</v>
      </c>
      <c r="T38" s="132">
        <v>6</v>
      </c>
      <c r="U38" s="279" t="s">
        <v>1785</v>
      </c>
      <c r="V38" s="133">
        <v>123</v>
      </c>
      <c r="W38" s="307">
        <v>3</v>
      </c>
      <c r="X38" s="308" t="s">
        <v>1026</v>
      </c>
      <c r="Y38" s="309">
        <v>88</v>
      </c>
      <c r="Z38" s="265">
        <v>5</v>
      </c>
      <c r="AA38" s="266" t="s">
        <v>291</v>
      </c>
      <c r="AB38" s="266">
        <v>215</v>
      </c>
      <c r="AC38" s="81">
        <v>1</v>
      </c>
      <c r="AD38" s="82">
        <v>293500</v>
      </c>
      <c r="AE38" s="83">
        <v>55</v>
      </c>
      <c r="AF38" s="63">
        <v>0</v>
      </c>
      <c r="AG38" s="14">
        <v>0</v>
      </c>
      <c r="AH38" s="64">
        <v>0</v>
      </c>
      <c r="AI38" s="81">
        <v>4</v>
      </c>
      <c r="AJ38" s="82">
        <v>306875</v>
      </c>
      <c r="AK38" s="83">
        <v>307</v>
      </c>
      <c r="AL38" s="63">
        <v>1</v>
      </c>
      <c r="AM38" s="14">
        <v>55000</v>
      </c>
      <c r="AN38" s="64">
        <v>100</v>
      </c>
      <c r="AO38" s="81">
        <v>3</v>
      </c>
      <c r="AP38" s="82">
        <v>218300</v>
      </c>
      <c r="AQ38" s="83">
        <v>436</v>
      </c>
      <c r="AR38" s="63">
        <v>0</v>
      </c>
      <c r="AS38" s="14"/>
      <c r="AT38" s="64"/>
      <c r="AU38" s="78">
        <v>3</v>
      </c>
      <c r="AV38" s="79">
        <v>206633</v>
      </c>
      <c r="AW38" s="80">
        <v>163</v>
      </c>
      <c r="AX38" s="61">
        <v>6</v>
      </c>
      <c r="AY38" s="13">
        <v>411833</v>
      </c>
      <c r="AZ38" s="62">
        <v>253</v>
      </c>
      <c r="BA38" s="142"/>
      <c r="BB38" s="143"/>
      <c r="BC38" s="144"/>
      <c r="BD38" s="63"/>
      <c r="BF38" s="64"/>
      <c r="BG38" s="81"/>
      <c r="BH38" s="82"/>
      <c r="BI38" s="83"/>
      <c r="BJ38" s="61"/>
      <c r="BK38" s="13"/>
      <c r="BL38" s="62"/>
      <c r="BM38" s="81"/>
      <c r="BN38" s="82"/>
      <c r="BO38" s="83"/>
    </row>
    <row r="39" spans="1:67" x14ac:dyDescent="0.2">
      <c r="A39" t="s">
        <v>206</v>
      </c>
      <c r="B39" s="527">
        <v>5</v>
      </c>
      <c r="C39" s="528" t="s">
        <v>6302</v>
      </c>
      <c r="D39" s="529">
        <v>42</v>
      </c>
      <c r="E39" s="439">
        <v>3</v>
      </c>
      <c r="F39" s="440" t="s">
        <v>5565</v>
      </c>
      <c r="G39" s="441">
        <v>61</v>
      </c>
      <c r="H39" s="469">
        <v>5</v>
      </c>
      <c r="I39" s="469" t="s">
        <v>4252</v>
      </c>
      <c r="J39" s="470">
        <v>76</v>
      </c>
      <c r="K39" s="439">
        <v>6</v>
      </c>
      <c r="L39" s="440" t="s">
        <v>4062</v>
      </c>
      <c r="M39" s="441">
        <v>164</v>
      </c>
      <c r="N39" s="265">
        <v>4</v>
      </c>
      <c r="O39" s="266" t="s">
        <v>3279</v>
      </c>
      <c r="P39" s="266">
        <v>153</v>
      </c>
      <c r="Q39" s="142">
        <v>8</v>
      </c>
      <c r="R39" s="143" t="s">
        <v>2533</v>
      </c>
      <c r="S39" s="144">
        <v>144</v>
      </c>
      <c r="T39" s="132">
        <v>5</v>
      </c>
      <c r="U39" s="279" t="s">
        <v>1786</v>
      </c>
      <c r="V39" s="133">
        <v>97</v>
      </c>
      <c r="W39" s="307">
        <v>6</v>
      </c>
      <c r="X39" s="308" t="s">
        <v>1027</v>
      </c>
      <c r="Y39" s="309">
        <v>73</v>
      </c>
      <c r="Z39" s="265">
        <v>8</v>
      </c>
      <c r="AA39" s="266" t="s">
        <v>292</v>
      </c>
      <c r="AB39" s="266">
        <v>107</v>
      </c>
      <c r="AC39" s="81">
        <v>7</v>
      </c>
      <c r="AD39" s="82">
        <v>185643</v>
      </c>
      <c r="AE39" s="83">
        <v>115</v>
      </c>
      <c r="AF39" s="63">
        <v>7</v>
      </c>
      <c r="AG39" s="14">
        <v>193057</v>
      </c>
      <c r="AH39" s="64">
        <v>232</v>
      </c>
      <c r="AI39" s="81">
        <v>3</v>
      </c>
      <c r="AJ39" s="82">
        <v>177133</v>
      </c>
      <c r="AK39" s="83">
        <v>140</v>
      </c>
      <c r="AL39" s="63">
        <v>4</v>
      </c>
      <c r="AM39" s="14">
        <v>85138</v>
      </c>
      <c r="AN39" s="64">
        <v>64</v>
      </c>
      <c r="AO39" s="81">
        <v>3</v>
      </c>
      <c r="AP39" s="82">
        <v>119667</v>
      </c>
      <c r="AQ39" s="83">
        <v>55</v>
      </c>
      <c r="AR39" s="63">
        <v>5</v>
      </c>
      <c r="AS39" s="14">
        <v>144700</v>
      </c>
      <c r="AT39" s="64">
        <v>152</v>
      </c>
      <c r="AU39" s="78">
        <v>5</v>
      </c>
      <c r="AV39" s="79">
        <v>203990</v>
      </c>
      <c r="AW39" s="80">
        <v>88</v>
      </c>
      <c r="AX39" s="61">
        <v>4</v>
      </c>
      <c r="AY39" s="13">
        <v>246600</v>
      </c>
      <c r="AZ39" s="62">
        <v>156</v>
      </c>
      <c r="BA39" s="142"/>
      <c r="BB39" s="143"/>
      <c r="BC39" s="144"/>
      <c r="BD39" s="63"/>
      <c r="BF39" s="64"/>
      <c r="BG39" s="81"/>
      <c r="BH39" s="82"/>
      <c r="BI39" s="83"/>
      <c r="BJ39" s="61"/>
      <c r="BK39" s="13"/>
      <c r="BL39" s="62"/>
      <c r="BM39" s="81"/>
      <c r="BN39" s="82"/>
      <c r="BO39" s="83"/>
    </row>
    <row r="40" spans="1:67" x14ac:dyDescent="0.2">
      <c r="A40" t="s">
        <v>207</v>
      </c>
      <c r="B40" s="527">
        <v>1</v>
      </c>
      <c r="C40" s="528" t="s">
        <v>5374</v>
      </c>
      <c r="D40" s="529">
        <v>168</v>
      </c>
      <c r="E40" s="439">
        <v>9</v>
      </c>
      <c r="F40" s="440" t="s">
        <v>5566</v>
      </c>
      <c r="G40" s="441">
        <v>31</v>
      </c>
      <c r="H40" s="469">
        <v>4</v>
      </c>
      <c r="I40" s="469" t="s">
        <v>1866</v>
      </c>
      <c r="J40" s="470">
        <v>89</v>
      </c>
      <c r="K40" s="439">
        <v>3</v>
      </c>
      <c r="L40" s="440" t="s">
        <v>4063</v>
      </c>
      <c r="M40" s="441">
        <v>165</v>
      </c>
      <c r="N40" s="265">
        <v>6</v>
      </c>
      <c r="O40" s="266" t="s">
        <v>3280</v>
      </c>
      <c r="P40" s="266">
        <v>76</v>
      </c>
      <c r="Q40" s="142">
        <v>2</v>
      </c>
      <c r="R40" s="143" t="s">
        <v>2534</v>
      </c>
      <c r="S40" s="144">
        <v>107</v>
      </c>
      <c r="T40" s="132">
        <v>3</v>
      </c>
      <c r="U40" s="279" t="s">
        <v>1787</v>
      </c>
      <c r="V40" s="133">
        <v>185</v>
      </c>
      <c r="W40" s="307">
        <v>5</v>
      </c>
      <c r="X40" s="308" t="s">
        <v>1028</v>
      </c>
      <c r="Y40" s="309">
        <v>135</v>
      </c>
      <c r="Z40" s="265">
        <v>9</v>
      </c>
      <c r="AA40" s="266" t="s">
        <v>293</v>
      </c>
      <c r="AB40" s="266">
        <v>150</v>
      </c>
      <c r="AC40" s="81">
        <v>2</v>
      </c>
      <c r="AD40" s="82">
        <v>220000</v>
      </c>
      <c r="AE40" s="83">
        <v>68</v>
      </c>
      <c r="AF40" s="63">
        <v>4</v>
      </c>
      <c r="AG40" s="14">
        <v>289600</v>
      </c>
      <c r="AH40" s="64">
        <v>46</v>
      </c>
      <c r="AI40" s="81">
        <v>2</v>
      </c>
      <c r="AJ40" s="82">
        <v>79250</v>
      </c>
      <c r="AK40" s="83">
        <v>113</v>
      </c>
      <c r="AL40" s="63">
        <v>6</v>
      </c>
      <c r="AM40" s="14">
        <v>157642</v>
      </c>
      <c r="AN40" s="64">
        <v>145</v>
      </c>
      <c r="AO40" s="81">
        <v>5</v>
      </c>
      <c r="AP40" s="82">
        <v>137100</v>
      </c>
      <c r="AQ40" s="83">
        <v>145</v>
      </c>
      <c r="AR40" s="63">
        <v>5</v>
      </c>
      <c r="AS40" s="14">
        <v>231080</v>
      </c>
      <c r="AT40" s="64">
        <v>171</v>
      </c>
      <c r="AU40" s="78">
        <v>3</v>
      </c>
      <c r="AV40" s="79">
        <v>554300</v>
      </c>
      <c r="AW40" s="80">
        <v>239</v>
      </c>
      <c r="AX40" s="61">
        <v>5</v>
      </c>
      <c r="AY40" s="13">
        <v>290920</v>
      </c>
      <c r="AZ40" s="62">
        <v>77</v>
      </c>
      <c r="BA40" s="142"/>
      <c r="BB40" s="143"/>
      <c r="BC40" s="144"/>
      <c r="BD40" s="63"/>
      <c r="BF40" s="64"/>
      <c r="BG40" s="81"/>
      <c r="BH40" s="82"/>
      <c r="BI40" s="83"/>
      <c r="BJ40" s="61"/>
      <c r="BK40" s="13"/>
      <c r="BL40" s="62"/>
      <c r="BM40" s="81"/>
      <c r="BN40" s="82"/>
      <c r="BO40" s="83"/>
    </row>
    <row r="41" spans="1:67" x14ac:dyDescent="0.2">
      <c r="A41" t="s">
        <v>208</v>
      </c>
      <c r="B41" s="527">
        <v>3</v>
      </c>
      <c r="C41" s="528" t="s">
        <v>6303</v>
      </c>
      <c r="D41" s="529">
        <v>10</v>
      </c>
      <c r="E41" s="439">
        <v>0</v>
      </c>
      <c r="F41" s="440" t="s">
        <v>270</v>
      </c>
      <c r="G41" s="441">
        <v>0</v>
      </c>
      <c r="H41" s="469">
        <v>2</v>
      </c>
      <c r="I41" s="469" t="s">
        <v>4827</v>
      </c>
      <c r="J41" s="470">
        <v>58</v>
      </c>
      <c r="K41" s="439">
        <v>1</v>
      </c>
      <c r="L41" s="440" t="s">
        <v>4064</v>
      </c>
      <c r="M41" s="441">
        <v>7</v>
      </c>
      <c r="N41" s="265">
        <v>2</v>
      </c>
      <c r="O41" s="266" t="s">
        <v>3281</v>
      </c>
      <c r="P41" s="266">
        <v>74</v>
      </c>
      <c r="Q41" s="142">
        <v>0</v>
      </c>
      <c r="R41" s="143" t="s">
        <v>270</v>
      </c>
      <c r="S41" s="144">
        <v>0</v>
      </c>
      <c r="T41" s="132">
        <v>1</v>
      </c>
      <c r="U41" s="279" t="s">
        <v>1788</v>
      </c>
      <c r="V41" s="133">
        <v>66</v>
      </c>
      <c r="W41" s="307">
        <v>1</v>
      </c>
      <c r="X41" s="308" t="s">
        <v>1029</v>
      </c>
      <c r="Y41" s="309">
        <v>170</v>
      </c>
      <c r="Z41" s="265">
        <v>1</v>
      </c>
      <c r="AA41" s="266" t="s">
        <v>294</v>
      </c>
      <c r="AB41" s="266">
        <v>105</v>
      </c>
      <c r="AC41" s="81">
        <v>0</v>
      </c>
      <c r="AD41" s="82">
        <v>0</v>
      </c>
      <c r="AE41" s="83">
        <v>0</v>
      </c>
      <c r="AF41" s="63">
        <v>0</v>
      </c>
      <c r="AG41" s="14">
        <v>0</v>
      </c>
      <c r="AH41" s="64">
        <v>0</v>
      </c>
      <c r="AI41" s="81">
        <v>0</v>
      </c>
      <c r="AJ41" s="82"/>
      <c r="AK41" s="83"/>
      <c r="AL41" s="63">
        <v>1</v>
      </c>
      <c r="AM41" s="14">
        <v>65000</v>
      </c>
      <c r="AN41" s="64">
        <v>297</v>
      </c>
      <c r="AO41" s="81">
        <v>1</v>
      </c>
      <c r="AP41" s="82">
        <v>20000</v>
      </c>
      <c r="AQ41" s="83">
        <v>37</v>
      </c>
      <c r="AR41" s="63">
        <v>1</v>
      </c>
      <c r="AS41" s="14">
        <v>318000</v>
      </c>
      <c r="AT41" s="64">
        <v>221</v>
      </c>
      <c r="AU41" s="78">
        <v>1</v>
      </c>
      <c r="AV41" s="79">
        <v>200000</v>
      </c>
      <c r="AW41" s="80">
        <v>67</v>
      </c>
      <c r="AX41" s="61">
        <v>1</v>
      </c>
      <c r="AY41" s="13">
        <v>350000</v>
      </c>
      <c r="AZ41" s="62">
        <v>294</v>
      </c>
      <c r="BA41" s="142"/>
      <c r="BB41" s="143"/>
      <c r="BC41" s="144"/>
      <c r="BD41" s="63"/>
      <c r="BF41" s="64"/>
      <c r="BG41" s="81"/>
      <c r="BH41" s="82"/>
      <c r="BI41" s="83"/>
      <c r="BJ41" s="61"/>
      <c r="BK41" s="13"/>
      <c r="BL41" s="62"/>
      <c r="BM41" s="81"/>
      <c r="BN41" s="82"/>
      <c r="BO41" s="83"/>
    </row>
    <row r="42" spans="1:67" x14ac:dyDescent="0.2">
      <c r="A42" t="s">
        <v>209</v>
      </c>
      <c r="B42" s="527">
        <v>1</v>
      </c>
      <c r="C42" s="528" t="s">
        <v>6304</v>
      </c>
      <c r="D42" s="529">
        <v>25</v>
      </c>
      <c r="E42" s="439">
        <v>3</v>
      </c>
      <c r="F42" s="440" t="s">
        <v>4803</v>
      </c>
      <c r="G42" s="441">
        <v>8</v>
      </c>
      <c r="H42" s="469">
        <v>3</v>
      </c>
      <c r="I42" s="469" t="s">
        <v>4828</v>
      </c>
      <c r="J42" s="470">
        <v>90</v>
      </c>
      <c r="K42" s="439">
        <v>5</v>
      </c>
      <c r="L42" s="440" t="s">
        <v>4065</v>
      </c>
      <c r="M42" s="441">
        <v>89</v>
      </c>
      <c r="N42" s="265">
        <v>5</v>
      </c>
      <c r="O42" s="266" t="s">
        <v>2227</v>
      </c>
      <c r="P42" s="266">
        <v>90</v>
      </c>
      <c r="Q42" s="142">
        <v>3</v>
      </c>
      <c r="R42" s="143" t="s">
        <v>2535</v>
      </c>
      <c r="S42" s="144">
        <v>134</v>
      </c>
      <c r="T42" s="132">
        <v>2</v>
      </c>
      <c r="U42" s="279" t="s">
        <v>1789</v>
      </c>
      <c r="V42" s="133">
        <v>160</v>
      </c>
      <c r="W42" s="307">
        <v>4</v>
      </c>
      <c r="X42" s="308" t="s">
        <v>1030</v>
      </c>
      <c r="Y42" s="309">
        <v>123</v>
      </c>
      <c r="Z42" s="265">
        <v>3</v>
      </c>
      <c r="AA42" s="266" t="s">
        <v>295</v>
      </c>
      <c r="AB42" s="266">
        <v>168</v>
      </c>
      <c r="AC42" s="81">
        <v>3</v>
      </c>
      <c r="AD42" s="82">
        <v>190567</v>
      </c>
      <c r="AE42" s="83">
        <v>203</v>
      </c>
      <c r="AF42" s="63">
        <v>2</v>
      </c>
      <c r="AG42" s="14">
        <v>57000</v>
      </c>
      <c r="AH42" s="64">
        <v>88</v>
      </c>
      <c r="AI42" s="81">
        <v>3</v>
      </c>
      <c r="AJ42" s="82">
        <v>157667</v>
      </c>
      <c r="AK42" s="83">
        <v>116</v>
      </c>
      <c r="AL42" s="63">
        <v>1</v>
      </c>
      <c r="AM42" s="14">
        <v>40000</v>
      </c>
      <c r="AN42" s="64">
        <v>13</v>
      </c>
      <c r="AO42" s="81">
        <v>0</v>
      </c>
      <c r="AP42" s="82"/>
      <c r="AQ42" s="83"/>
      <c r="AR42" s="63">
        <v>2</v>
      </c>
      <c r="AS42" s="14">
        <v>96300</v>
      </c>
      <c r="AT42" s="64">
        <v>77</v>
      </c>
      <c r="AU42" s="78">
        <v>4</v>
      </c>
      <c r="AV42" s="79">
        <v>195625</v>
      </c>
      <c r="AW42" s="80">
        <v>202</v>
      </c>
      <c r="AX42" s="61">
        <v>1</v>
      </c>
      <c r="AY42" s="13">
        <v>105000</v>
      </c>
      <c r="AZ42" s="62">
        <v>127</v>
      </c>
      <c r="BA42" s="142"/>
      <c r="BB42" s="143"/>
      <c r="BC42" s="144"/>
      <c r="BD42" s="63"/>
      <c r="BF42" s="64"/>
      <c r="BG42" s="81"/>
      <c r="BH42" s="82"/>
      <c r="BI42" s="83"/>
      <c r="BJ42" s="61"/>
      <c r="BK42" s="13"/>
      <c r="BL42" s="62"/>
      <c r="BM42" s="81"/>
      <c r="BN42" s="82"/>
      <c r="BO42" s="83"/>
    </row>
    <row r="43" spans="1:67" x14ac:dyDescent="0.2">
      <c r="A43" t="s">
        <v>210</v>
      </c>
      <c r="B43" s="527">
        <v>19</v>
      </c>
      <c r="C43" s="528" t="s">
        <v>6305</v>
      </c>
      <c r="D43" s="529">
        <v>25</v>
      </c>
      <c r="E43" s="439">
        <v>44</v>
      </c>
      <c r="F43" s="440" t="s">
        <v>5567</v>
      </c>
      <c r="G43" s="441">
        <v>23</v>
      </c>
      <c r="H43" s="469">
        <v>52</v>
      </c>
      <c r="I43" s="469" t="s">
        <v>4829</v>
      </c>
      <c r="J43" s="470">
        <v>36</v>
      </c>
      <c r="K43" s="439">
        <v>32</v>
      </c>
      <c r="L43" s="440" t="s">
        <v>4066</v>
      </c>
      <c r="M43" s="441">
        <v>82</v>
      </c>
      <c r="N43" s="265">
        <v>41</v>
      </c>
      <c r="O43" s="266" t="s">
        <v>3282</v>
      </c>
      <c r="P43" s="266">
        <v>54</v>
      </c>
      <c r="Q43" s="142">
        <v>32</v>
      </c>
      <c r="R43" s="143" t="s">
        <v>2536</v>
      </c>
      <c r="S43" s="144">
        <v>61</v>
      </c>
      <c r="T43" s="132">
        <v>41</v>
      </c>
      <c r="U43" s="279" t="s">
        <v>1790</v>
      </c>
      <c r="V43" s="133">
        <v>58</v>
      </c>
      <c r="W43" s="307">
        <v>41</v>
      </c>
      <c r="X43" s="308" t="s">
        <v>1031</v>
      </c>
      <c r="Y43" s="309">
        <v>193</v>
      </c>
      <c r="Z43" s="265">
        <v>39</v>
      </c>
      <c r="AA43" s="266" t="s">
        <v>296</v>
      </c>
      <c r="AB43" s="266">
        <v>89</v>
      </c>
      <c r="AC43" s="81">
        <v>26</v>
      </c>
      <c r="AD43" s="82">
        <v>117426</v>
      </c>
      <c r="AE43" s="83">
        <v>158</v>
      </c>
      <c r="AF43" s="63">
        <v>36</v>
      </c>
      <c r="AG43" s="14">
        <v>117377</v>
      </c>
      <c r="AH43" s="64">
        <v>125</v>
      </c>
      <c r="AI43" s="81">
        <v>30</v>
      </c>
      <c r="AJ43" s="82">
        <v>108540</v>
      </c>
      <c r="AK43" s="83">
        <v>110</v>
      </c>
      <c r="AL43" s="63">
        <v>15</v>
      </c>
      <c r="AM43" s="14">
        <v>99283</v>
      </c>
      <c r="AN43" s="64">
        <v>149</v>
      </c>
      <c r="AO43" s="81">
        <v>31</v>
      </c>
      <c r="AP43" s="82">
        <v>158944</v>
      </c>
      <c r="AQ43" s="83">
        <v>151</v>
      </c>
      <c r="AR43" s="63">
        <v>26</v>
      </c>
      <c r="AS43" s="14">
        <v>157926</v>
      </c>
      <c r="AT43" s="64">
        <v>154</v>
      </c>
      <c r="AU43" s="78">
        <v>39</v>
      </c>
      <c r="AV43" s="79">
        <v>151304</v>
      </c>
      <c r="AW43" s="80">
        <v>105</v>
      </c>
      <c r="AX43" s="61">
        <v>51</v>
      </c>
      <c r="AY43" s="13">
        <v>159884</v>
      </c>
      <c r="AZ43" s="62">
        <v>102</v>
      </c>
      <c r="BA43" s="142"/>
      <c r="BB43" s="143"/>
      <c r="BC43" s="144"/>
      <c r="BD43" s="63"/>
      <c r="BF43" s="64"/>
      <c r="BG43" s="81"/>
      <c r="BH43" s="82"/>
      <c r="BI43" s="83"/>
      <c r="BJ43" s="61"/>
      <c r="BK43" s="13"/>
      <c r="BL43" s="62"/>
      <c r="BM43" s="81"/>
      <c r="BN43" s="82"/>
      <c r="BO43" s="83"/>
    </row>
    <row r="44" spans="1:67" x14ac:dyDescent="0.2">
      <c r="A44" t="s">
        <v>155</v>
      </c>
      <c r="B44" s="527">
        <v>2</v>
      </c>
      <c r="C44" s="528" t="s">
        <v>2183</v>
      </c>
      <c r="D44" s="529">
        <v>34</v>
      </c>
      <c r="E44" s="439">
        <v>2</v>
      </c>
      <c r="F44" s="440" t="s">
        <v>2530</v>
      </c>
      <c r="G44" s="441">
        <v>98</v>
      </c>
      <c r="H44" s="469">
        <v>3</v>
      </c>
      <c r="I44" s="469" t="s">
        <v>4830</v>
      </c>
      <c r="J44" s="470">
        <v>5</v>
      </c>
      <c r="K44" s="439">
        <v>1</v>
      </c>
      <c r="L44" s="440" t="s">
        <v>4067</v>
      </c>
      <c r="M44" s="441">
        <v>1</v>
      </c>
      <c r="N44" s="265">
        <v>0</v>
      </c>
      <c r="O44" s="266" t="s">
        <v>270</v>
      </c>
      <c r="P44" s="266">
        <v>0</v>
      </c>
      <c r="Q44" s="142">
        <v>1</v>
      </c>
      <c r="R44" s="143" t="s">
        <v>2537</v>
      </c>
      <c r="S44" s="144">
        <v>44</v>
      </c>
      <c r="T44" s="132">
        <v>0</v>
      </c>
      <c r="U44" s="279" t="s">
        <v>270</v>
      </c>
      <c r="V44" s="133">
        <v>0</v>
      </c>
      <c r="W44" s="307">
        <v>2</v>
      </c>
      <c r="X44" s="308" t="s">
        <v>1032</v>
      </c>
      <c r="Y44" s="309">
        <v>226</v>
      </c>
      <c r="Z44" s="265">
        <v>0</v>
      </c>
      <c r="AA44" s="266" t="s">
        <v>270</v>
      </c>
      <c r="AB44" s="266">
        <v>0</v>
      </c>
      <c r="AC44" s="81">
        <v>0</v>
      </c>
      <c r="AD44" s="82">
        <v>0</v>
      </c>
      <c r="AE44" s="83">
        <v>0</v>
      </c>
      <c r="AF44" s="63">
        <v>1</v>
      </c>
      <c r="AG44" s="14">
        <v>193000</v>
      </c>
      <c r="AH44" s="64">
        <v>142</v>
      </c>
      <c r="AI44" s="81">
        <v>1</v>
      </c>
      <c r="AJ44" s="82">
        <v>131900</v>
      </c>
      <c r="AK44" s="83">
        <v>56</v>
      </c>
      <c r="AL44" s="63">
        <v>2</v>
      </c>
      <c r="AM44" s="14">
        <v>149250</v>
      </c>
      <c r="AN44" s="64">
        <v>614</v>
      </c>
      <c r="AO44" s="81">
        <v>1</v>
      </c>
      <c r="AP44" s="82">
        <v>172500</v>
      </c>
      <c r="AQ44" s="83">
        <v>88</v>
      </c>
      <c r="AR44" s="63">
        <v>2</v>
      </c>
      <c r="AS44" s="14">
        <v>148950</v>
      </c>
      <c r="AT44" s="64">
        <v>247</v>
      </c>
      <c r="AU44" s="78">
        <v>1</v>
      </c>
      <c r="AV44" s="79">
        <v>214500</v>
      </c>
      <c r="AW44" s="80">
        <v>165</v>
      </c>
      <c r="AX44" s="63">
        <v>0</v>
      </c>
      <c r="AZ44" s="64"/>
      <c r="BA44" s="142"/>
      <c r="BB44" s="143"/>
      <c r="BC44" s="144"/>
      <c r="BD44" s="63"/>
      <c r="BF44" s="64"/>
      <c r="BG44" s="81"/>
      <c r="BH44" s="82"/>
      <c r="BI44" s="83"/>
      <c r="BJ44" s="61"/>
      <c r="BK44" s="13"/>
      <c r="BL44" s="62"/>
      <c r="BM44" s="81"/>
      <c r="BN44" s="82"/>
      <c r="BO44" s="83"/>
    </row>
    <row r="45" spans="1:67" x14ac:dyDescent="0.2">
      <c r="B45" s="530"/>
      <c r="C45" s="22"/>
      <c r="D45" s="516"/>
      <c r="E45" s="487"/>
      <c r="F45" s="457"/>
      <c r="G45" s="458"/>
      <c r="J45" s="416"/>
      <c r="K45" s="445"/>
      <c r="L45" s="446"/>
      <c r="M45" s="447"/>
      <c r="N45" s="260"/>
      <c r="O45" s="23"/>
      <c r="P45" s="416"/>
      <c r="Q45" s="142"/>
      <c r="R45" s="143"/>
      <c r="S45" s="144"/>
      <c r="T45" s="132"/>
      <c r="V45" s="133"/>
      <c r="W45" s="78"/>
      <c r="X45" s="79"/>
      <c r="Y45" s="80"/>
      <c r="Z45" s="63"/>
      <c r="AA45" s="14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98"/>
      <c r="AT45" s="99"/>
      <c r="AU45" s="81"/>
      <c r="AV45" s="82"/>
      <c r="AW45" s="83"/>
      <c r="AX45" s="63"/>
      <c r="AZ45" s="64"/>
      <c r="BA45" s="142"/>
      <c r="BB45" s="143"/>
      <c r="BC45" s="144"/>
      <c r="BD45" s="63"/>
      <c r="BF45" s="64"/>
      <c r="BG45" s="81"/>
      <c r="BH45" s="82"/>
      <c r="BI45" s="83"/>
      <c r="BJ45" s="61"/>
      <c r="BK45" s="13"/>
      <c r="BL45" s="62"/>
      <c r="BM45" s="81"/>
      <c r="BN45" s="82"/>
      <c r="BO45" s="83"/>
    </row>
    <row r="46" spans="1:67" x14ac:dyDescent="0.2">
      <c r="A46" s="21" t="s">
        <v>92</v>
      </c>
      <c r="B46" s="100"/>
      <c r="C46" s="21"/>
      <c r="D46" s="101"/>
      <c r="E46" s="123"/>
      <c r="F46" s="124"/>
      <c r="G46" s="125"/>
      <c r="H46" s="21"/>
      <c r="I46" s="21"/>
      <c r="J46" s="101"/>
      <c r="K46" s="123"/>
      <c r="L46" s="124"/>
      <c r="M46" s="125"/>
      <c r="N46" s="100"/>
      <c r="O46" s="21"/>
      <c r="P46" s="101"/>
      <c r="Q46" s="142"/>
      <c r="R46" s="143"/>
      <c r="S46" s="144"/>
      <c r="T46" s="132"/>
      <c r="V46" s="133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7"/>
      <c r="AP46" s="88"/>
      <c r="AQ46" s="89"/>
      <c r="AR46" s="100"/>
      <c r="AS46" s="21"/>
      <c r="AT46" s="101"/>
      <c r="AU46" s="114"/>
      <c r="AV46" s="115"/>
      <c r="AW46" s="116"/>
      <c r="AX46" s="126"/>
      <c r="AY46" s="17"/>
      <c r="AZ46" s="127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81"/>
      <c r="BN46" s="82"/>
      <c r="BO46" s="83"/>
    </row>
    <row r="47" spans="1:67" x14ac:dyDescent="0.2">
      <c r="A47" s="19">
        <f ca="1">TODAY()</f>
        <v>45148</v>
      </c>
      <c r="B47" s="391">
        <v>2023</v>
      </c>
      <c r="C47" s="4"/>
      <c r="D47" s="392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391">
        <v>2019</v>
      </c>
      <c r="O47" s="4"/>
      <c r="P47" s="392"/>
      <c r="Q47" s="338">
        <v>2018</v>
      </c>
      <c r="R47" s="338"/>
      <c r="S47" s="339"/>
      <c r="T47" s="391">
        <v>2017</v>
      </c>
      <c r="U47" s="290"/>
      <c r="V47" s="392"/>
      <c r="W47" s="87">
        <v>2016</v>
      </c>
      <c r="X47" s="88"/>
      <c r="Y47" s="89"/>
      <c r="Z47" s="67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67">
        <v>2011</v>
      </c>
      <c r="AM47" s="3"/>
      <c r="AN47" s="68"/>
      <c r="AO47" s="87">
        <v>2010</v>
      </c>
      <c r="AP47" s="88"/>
      <c r="AQ47" s="8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2"/>
      <c r="BO47" s="83"/>
    </row>
    <row r="48" spans="1:67" x14ac:dyDescent="0.2">
      <c r="A48"/>
      <c r="B48" s="391" t="s">
        <v>262</v>
      </c>
      <c r="C48" s="4" t="s">
        <v>263</v>
      </c>
      <c r="D48" s="392" t="s">
        <v>264</v>
      </c>
      <c r="E48" s="411" t="s">
        <v>262</v>
      </c>
      <c r="F48" s="338" t="s">
        <v>263</v>
      </c>
      <c r="G48" s="339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391" t="s">
        <v>262</v>
      </c>
      <c r="O48" s="4" t="s">
        <v>263</v>
      </c>
      <c r="P48" s="25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290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57" t="s">
        <v>262</v>
      </c>
      <c r="AM48" s="46" t="s">
        <v>263</v>
      </c>
      <c r="AN48" s="58" t="s">
        <v>264</v>
      </c>
      <c r="AO48" s="72" t="s">
        <v>262</v>
      </c>
      <c r="AP48" s="73" t="s">
        <v>263</v>
      </c>
      <c r="AQ48" s="74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88" t="s">
        <v>263</v>
      </c>
      <c r="BO48" s="89" t="s">
        <v>264</v>
      </c>
    </row>
    <row r="49" spans="1:67" x14ac:dyDescent="0.2">
      <c r="A49" s="51" t="s">
        <v>241</v>
      </c>
      <c r="B49" s="524">
        <v>124</v>
      </c>
      <c r="C49" s="525" t="s">
        <v>6291</v>
      </c>
      <c r="D49" s="526">
        <v>32</v>
      </c>
      <c r="E49" s="313">
        <v>174</v>
      </c>
      <c r="F49" s="461" t="s">
        <v>5581</v>
      </c>
      <c r="G49" s="462">
        <v>29</v>
      </c>
      <c r="H49" s="273">
        <v>145</v>
      </c>
      <c r="I49" s="476" t="s">
        <v>4818</v>
      </c>
      <c r="J49" s="477">
        <v>29</v>
      </c>
      <c r="K49" s="313">
        <v>150</v>
      </c>
      <c r="L49" s="461" t="s">
        <v>4085</v>
      </c>
      <c r="M49" s="462">
        <v>76</v>
      </c>
      <c r="N49" s="272">
        <v>166</v>
      </c>
      <c r="O49" s="273" t="s">
        <v>3300</v>
      </c>
      <c r="P49" s="274">
        <v>64</v>
      </c>
      <c r="Q49" s="220">
        <v>150</v>
      </c>
      <c r="R49" s="221" t="s">
        <v>2554</v>
      </c>
      <c r="S49" s="222">
        <v>83</v>
      </c>
      <c r="T49" s="248">
        <v>154</v>
      </c>
      <c r="U49" s="301" t="s">
        <v>1810</v>
      </c>
      <c r="V49" s="249">
        <v>123</v>
      </c>
      <c r="W49" s="313">
        <v>163</v>
      </c>
      <c r="X49" s="314" t="s">
        <v>1058</v>
      </c>
      <c r="Y49" s="315">
        <v>114</v>
      </c>
      <c r="Z49" s="272">
        <v>152</v>
      </c>
      <c r="AA49" s="273" t="s">
        <v>317</v>
      </c>
      <c r="AB49" s="274">
        <v>121</v>
      </c>
      <c r="AC49" s="75">
        <v>116</v>
      </c>
      <c r="AD49" s="76">
        <v>98667</v>
      </c>
      <c r="AE49" s="77">
        <v>126</v>
      </c>
      <c r="AF49" s="59">
        <v>134</v>
      </c>
      <c r="AG49" s="47">
        <v>114247</v>
      </c>
      <c r="AH49" s="60">
        <v>143</v>
      </c>
      <c r="AI49" s="75">
        <v>109</v>
      </c>
      <c r="AJ49" s="76">
        <v>98813</v>
      </c>
      <c r="AK49" s="77">
        <v>140</v>
      </c>
      <c r="AL49" s="90">
        <v>100</v>
      </c>
      <c r="AM49" s="28">
        <v>92163</v>
      </c>
      <c r="AN49" s="91">
        <v>131</v>
      </c>
      <c r="AO49" s="96">
        <v>105</v>
      </c>
      <c r="AP49" s="95">
        <v>107910</v>
      </c>
      <c r="AQ49" s="97">
        <v>124</v>
      </c>
      <c r="AR49" s="90">
        <v>102</v>
      </c>
      <c r="AS49" s="28">
        <v>107562</v>
      </c>
      <c r="AT49" s="91">
        <v>119</v>
      </c>
      <c r="AU49" s="96">
        <v>137</v>
      </c>
      <c r="AV49" s="95">
        <v>111255</v>
      </c>
      <c r="AW49" s="97">
        <v>120</v>
      </c>
      <c r="AX49" s="90">
        <v>216</v>
      </c>
      <c r="AY49" s="28">
        <v>112846</v>
      </c>
      <c r="AZ49" s="91">
        <v>107</v>
      </c>
      <c r="BA49" s="148"/>
      <c r="BB49" s="149"/>
      <c r="BC49" s="150"/>
      <c r="BD49" s="130"/>
      <c r="BE49" s="44"/>
      <c r="BF49" s="131"/>
      <c r="BG49" s="139"/>
      <c r="BH49" s="140"/>
      <c r="BI49" s="141"/>
      <c r="BJ49" s="130"/>
      <c r="BK49" s="44"/>
      <c r="BL49" s="131"/>
      <c r="BM49" s="148"/>
      <c r="BN49" s="149"/>
      <c r="BO49" s="150"/>
    </row>
    <row r="50" spans="1:67" x14ac:dyDescent="0.2">
      <c r="A50" t="s">
        <v>214</v>
      </c>
      <c r="B50" s="527">
        <v>1</v>
      </c>
      <c r="C50" s="528" t="s">
        <v>6282</v>
      </c>
      <c r="D50" s="529">
        <v>4</v>
      </c>
      <c r="E50" s="307">
        <v>1</v>
      </c>
      <c r="F50" s="440" t="s">
        <v>5374</v>
      </c>
      <c r="G50" s="441">
        <v>4</v>
      </c>
      <c r="H50" s="266">
        <v>3</v>
      </c>
      <c r="I50" s="469" t="s">
        <v>4804</v>
      </c>
      <c r="J50" s="470">
        <v>9</v>
      </c>
      <c r="K50" s="307">
        <v>2</v>
      </c>
      <c r="L50" s="440" t="s">
        <v>4069</v>
      </c>
      <c r="M50" s="441">
        <v>5</v>
      </c>
      <c r="N50" s="265">
        <v>3</v>
      </c>
      <c r="O50" s="266" t="s">
        <v>3284</v>
      </c>
      <c r="P50" s="266">
        <v>39</v>
      </c>
      <c r="Q50" s="142">
        <v>2</v>
      </c>
      <c r="R50" s="143" t="s">
        <v>2539</v>
      </c>
      <c r="S50" s="144">
        <v>70</v>
      </c>
      <c r="T50" s="132">
        <v>2</v>
      </c>
      <c r="U50" s="279" t="s">
        <v>1792</v>
      </c>
      <c r="V50" s="133">
        <v>133</v>
      </c>
      <c r="W50" s="307">
        <v>1</v>
      </c>
      <c r="X50" s="308" t="s">
        <v>1034</v>
      </c>
      <c r="Y50" s="309">
        <v>83</v>
      </c>
      <c r="Z50" s="265">
        <v>2</v>
      </c>
      <c r="AA50" s="266" t="s">
        <v>298</v>
      </c>
      <c r="AB50" s="266">
        <v>126</v>
      </c>
      <c r="AC50" s="81">
        <v>1</v>
      </c>
      <c r="AD50" s="82">
        <v>217000</v>
      </c>
      <c r="AE50" s="83">
        <v>179</v>
      </c>
      <c r="AF50" s="63">
        <v>1</v>
      </c>
      <c r="AG50" s="14">
        <v>127900</v>
      </c>
      <c r="AH50" s="64">
        <v>13</v>
      </c>
      <c r="AI50" s="81">
        <v>0</v>
      </c>
      <c r="AJ50" s="82"/>
      <c r="AK50" s="83"/>
      <c r="AL50" s="63">
        <v>0</v>
      </c>
      <c r="AN50" s="64"/>
      <c r="AO50" s="81">
        <v>1</v>
      </c>
      <c r="AP50" s="82">
        <v>238000</v>
      </c>
      <c r="AQ50" s="83">
        <v>188</v>
      </c>
      <c r="AR50" s="63">
        <v>0</v>
      </c>
      <c r="AS50" s="14"/>
      <c r="AT50" s="64"/>
      <c r="AU50" s="81">
        <v>0</v>
      </c>
      <c r="AV50" s="82"/>
      <c r="AW50" s="83"/>
      <c r="AX50" s="61">
        <v>2</v>
      </c>
      <c r="AY50" s="13">
        <v>131000</v>
      </c>
      <c r="AZ50" s="62">
        <v>161</v>
      </c>
      <c r="BA50" s="81"/>
      <c r="BB50" s="82"/>
      <c r="BC50" s="83"/>
      <c r="BD50" s="132"/>
      <c r="BE50"/>
      <c r="BF50" s="133"/>
      <c r="BG50" s="142"/>
      <c r="BH50" s="143"/>
      <c r="BI50" s="144"/>
      <c r="BJ50" s="132"/>
      <c r="BK50"/>
      <c r="BL50" s="133"/>
      <c r="BM50" s="81"/>
      <c r="BN50" s="82"/>
      <c r="BO50" s="83"/>
    </row>
    <row r="51" spans="1:67" x14ac:dyDescent="0.2">
      <c r="A51" t="s">
        <v>215</v>
      </c>
      <c r="B51" s="527">
        <v>1</v>
      </c>
      <c r="C51" s="528" t="s">
        <v>6283</v>
      </c>
      <c r="D51" s="529">
        <v>129</v>
      </c>
      <c r="E51" s="439">
        <v>0</v>
      </c>
      <c r="F51" s="440" t="s">
        <v>270</v>
      </c>
      <c r="G51" s="441">
        <v>0</v>
      </c>
      <c r="H51" s="469">
        <v>1</v>
      </c>
      <c r="I51" s="469" t="s">
        <v>4805</v>
      </c>
      <c r="J51" s="470">
        <v>124</v>
      </c>
      <c r="K51" s="439">
        <v>0</v>
      </c>
      <c r="L51" s="440" t="s">
        <v>270</v>
      </c>
      <c r="M51" s="441">
        <v>0</v>
      </c>
      <c r="N51" s="265">
        <v>2</v>
      </c>
      <c r="O51" s="266" t="s">
        <v>3285</v>
      </c>
      <c r="P51" s="266">
        <v>26</v>
      </c>
      <c r="Q51" s="142">
        <v>0</v>
      </c>
      <c r="R51" s="143" t="s">
        <v>270</v>
      </c>
      <c r="S51" s="144">
        <v>0</v>
      </c>
      <c r="T51" s="132">
        <v>0</v>
      </c>
      <c r="U51" s="279" t="s">
        <v>270</v>
      </c>
      <c r="V51" s="133">
        <v>0</v>
      </c>
      <c r="W51" s="307">
        <v>0</v>
      </c>
      <c r="X51" s="308" t="s">
        <v>270</v>
      </c>
      <c r="Y51" s="309">
        <v>0</v>
      </c>
      <c r="Z51" s="265">
        <v>0</v>
      </c>
      <c r="AA51" s="266" t="s">
        <v>270</v>
      </c>
      <c r="AB51" s="266">
        <v>0</v>
      </c>
      <c r="AC51" s="81">
        <v>0</v>
      </c>
      <c r="AD51" s="82">
        <v>0</v>
      </c>
      <c r="AE51" s="83">
        <v>0</v>
      </c>
      <c r="AF51" s="63">
        <v>1</v>
      </c>
      <c r="AG51" s="14">
        <v>500000</v>
      </c>
      <c r="AH51" s="64">
        <v>148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S51" s="14"/>
      <c r="AT51" s="64"/>
      <c r="AU51" s="81">
        <v>0</v>
      </c>
      <c r="AV51" s="82"/>
      <c r="AW51" s="83"/>
      <c r="AX51" s="63">
        <v>0</v>
      </c>
      <c r="AZ51" s="64"/>
      <c r="BA51" s="81"/>
      <c r="BB51" s="82"/>
      <c r="BC51" s="83"/>
      <c r="BD51" s="132"/>
      <c r="BE51"/>
      <c r="BF51" s="133"/>
      <c r="BG51" s="142"/>
      <c r="BH51" s="143"/>
      <c r="BI51" s="144"/>
      <c r="BJ51" s="132"/>
      <c r="BK51"/>
      <c r="BL51" s="133"/>
      <c r="BM51" s="81"/>
      <c r="BN51" s="82"/>
      <c r="BO51" s="83"/>
    </row>
    <row r="52" spans="1:67" x14ac:dyDescent="0.2">
      <c r="A52" t="s">
        <v>232</v>
      </c>
      <c r="B52" s="527">
        <v>4</v>
      </c>
      <c r="C52" s="528" t="s">
        <v>6284</v>
      </c>
      <c r="D52" s="529">
        <v>19</v>
      </c>
      <c r="E52" s="439">
        <v>6</v>
      </c>
      <c r="F52" s="440" t="s">
        <v>5569</v>
      </c>
      <c r="G52" s="441">
        <v>51</v>
      </c>
      <c r="H52" s="469">
        <v>3</v>
      </c>
      <c r="I52" s="469" t="s">
        <v>4806</v>
      </c>
      <c r="J52" s="470">
        <v>6</v>
      </c>
      <c r="K52" s="439">
        <v>6</v>
      </c>
      <c r="L52" s="440" t="s">
        <v>4070</v>
      </c>
      <c r="M52" s="441">
        <v>120</v>
      </c>
      <c r="N52" s="265">
        <v>6</v>
      </c>
      <c r="O52" s="266" t="s">
        <v>3286</v>
      </c>
      <c r="P52" s="266">
        <v>105</v>
      </c>
      <c r="Q52" s="142">
        <v>1</v>
      </c>
      <c r="R52" s="143" t="s">
        <v>368</v>
      </c>
      <c r="S52" s="144">
        <v>1</v>
      </c>
      <c r="T52" s="132">
        <v>5</v>
      </c>
      <c r="U52" s="279" t="s">
        <v>1793</v>
      </c>
      <c r="V52" s="133">
        <v>156</v>
      </c>
      <c r="W52" s="307">
        <v>6</v>
      </c>
      <c r="X52" s="308" t="s">
        <v>1035</v>
      </c>
      <c r="Y52" s="309">
        <v>85</v>
      </c>
      <c r="Z52" s="265">
        <v>4</v>
      </c>
      <c r="AA52" s="266" t="s">
        <v>299</v>
      </c>
      <c r="AB52" s="266">
        <v>147</v>
      </c>
      <c r="AC52" s="81">
        <v>5</v>
      </c>
      <c r="AD52" s="83">
        <v>153900</v>
      </c>
      <c r="AE52" s="83">
        <v>98</v>
      </c>
      <c r="AF52" s="63">
        <v>4</v>
      </c>
      <c r="AG52" s="14">
        <v>82156</v>
      </c>
      <c r="AH52" s="64">
        <v>123</v>
      </c>
      <c r="AI52" s="81">
        <v>1</v>
      </c>
      <c r="AJ52" s="82">
        <v>120000</v>
      </c>
      <c r="AK52" s="83">
        <v>100</v>
      </c>
      <c r="AL52" s="63">
        <v>2</v>
      </c>
      <c r="AM52" s="14">
        <v>86000</v>
      </c>
      <c r="AN52" s="64">
        <v>120</v>
      </c>
      <c r="AO52" s="81">
        <v>2</v>
      </c>
      <c r="AP52" s="82">
        <v>91000</v>
      </c>
      <c r="AQ52" s="83">
        <v>53</v>
      </c>
      <c r="AR52" s="63">
        <v>2</v>
      </c>
      <c r="AS52" s="14">
        <v>119950</v>
      </c>
      <c r="AT52" s="64">
        <v>95</v>
      </c>
      <c r="AU52" s="78">
        <v>7</v>
      </c>
      <c r="AV52" s="79">
        <v>120800</v>
      </c>
      <c r="AW52" s="80">
        <v>172</v>
      </c>
      <c r="AX52" s="61">
        <v>2</v>
      </c>
      <c r="AY52" s="13">
        <v>119750</v>
      </c>
      <c r="AZ52" s="62">
        <v>12</v>
      </c>
      <c r="BA52" s="81"/>
      <c r="BB52" s="82"/>
      <c r="BC52" s="83"/>
      <c r="BD52" s="132"/>
      <c r="BE52"/>
      <c r="BF52" s="133"/>
      <c r="BG52" s="142"/>
      <c r="BH52" s="143"/>
      <c r="BI52" s="144"/>
      <c r="BJ52" s="132"/>
      <c r="BK52"/>
      <c r="BL52" s="133"/>
      <c r="BM52" s="81"/>
      <c r="BN52" s="82"/>
      <c r="BO52" s="83"/>
    </row>
    <row r="53" spans="1:67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0</v>
      </c>
      <c r="F53" s="440" t="s">
        <v>270</v>
      </c>
      <c r="G53" s="441">
        <v>0</v>
      </c>
      <c r="H53" s="469">
        <v>0</v>
      </c>
      <c r="I53" s="469" t="s">
        <v>270</v>
      </c>
      <c r="J53" s="470">
        <v>0</v>
      </c>
      <c r="K53" s="439">
        <v>0</v>
      </c>
      <c r="L53" s="440" t="s">
        <v>270</v>
      </c>
      <c r="M53" s="441">
        <v>0</v>
      </c>
      <c r="N53" s="265">
        <v>1</v>
      </c>
      <c r="O53" s="266" t="s">
        <v>3287</v>
      </c>
      <c r="P53" s="266">
        <v>6</v>
      </c>
      <c r="Q53" s="142">
        <v>0</v>
      </c>
      <c r="R53" s="143" t="s">
        <v>270</v>
      </c>
      <c r="S53" s="144">
        <v>0</v>
      </c>
      <c r="T53" s="132">
        <v>0</v>
      </c>
      <c r="U53" s="279" t="s">
        <v>270</v>
      </c>
      <c r="V53" s="133">
        <v>0</v>
      </c>
      <c r="W53" s="307">
        <v>0</v>
      </c>
      <c r="X53" s="308" t="s">
        <v>270</v>
      </c>
      <c r="Y53" s="309">
        <v>0</v>
      </c>
      <c r="Z53" s="265">
        <v>1</v>
      </c>
      <c r="AA53" s="266" t="s">
        <v>300</v>
      </c>
      <c r="AB53" s="266">
        <v>23</v>
      </c>
      <c r="AC53" s="81">
        <v>0</v>
      </c>
      <c r="AD53" s="82">
        <v>0</v>
      </c>
      <c r="AE53" s="83">
        <v>0</v>
      </c>
      <c r="AF53" s="63">
        <v>0</v>
      </c>
      <c r="AG53" s="14">
        <v>0</v>
      </c>
      <c r="AH53" s="64">
        <v>0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S53" s="14"/>
      <c r="AT53" s="64"/>
      <c r="AU53" s="78">
        <v>2</v>
      </c>
      <c r="AV53" s="79">
        <v>164250</v>
      </c>
      <c r="AW53" s="80">
        <v>22</v>
      </c>
      <c r="AX53" s="63">
        <v>0</v>
      </c>
      <c r="AZ53" s="64"/>
      <c r="BA53" s="81"/>
      <c r="BB53" s="82"/>
      <c r="BC53" s="83"/>
      <c r="BD53" s="132"/>
      <c r="BE53"/>
      <c r="BF53" s="133"/>
      <c r="BG53" s="142"/>
      <c r="BH53" s="143"/>
      <c r="BI53" s="144"/>
      <c r="BJ53" s="132"/>
      <c r="BK53"/>
      <c r="BL53" s="133"/>
      <c r="BM53" s="81"/>
      <c r="BN53" s="82"/>
      <c r="BO53" s="83"/>
    </row>
    <row r="54" spans="1:67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469">
        <v>0</v>
      </c>
      <c r="I54" s="469" t="s">
        <v>270</v>
      </c>
      <c r="J54" s="470">
        <v>0</v>
      </c>
      <c r="K54" s="439">
        <v>0</v>
      </c>
      <c r="L54" s="440" t="s">
        <v>270</v>
      </c>
      <c r="M54" s="441">
        <v>0</v>
      </c>
      <c r="N54" s="265">
        <v>1</v>
      </c>
      <c r="O54" s="266" t="s">
        <v>3288</v>
      </c>
      <c r="P54" s="266">
        <v>135</v>
      </c>
      <c r="Q54" s="142">
        <v>0</v>
      </c>
      <c r="R54" s="143" t="s">
        <v>270</v>
      </c>
      <c r="S54" s="144">
        <v>0</v>
      </c>
      <c r="T54" s="132">
        <v>1</v>
      </c>
      <c r="U54" s="279" t="s">
        <v>1794</v>
      </c>
      <c r="V54" s="133">
        <v>163</v>
      </c>
      <c r="W54" s="307">
        <v>1</v>
      </c>
      <c r="X54" s="308" t="s">
        <v>1036</v>
      </c>
      <c r="Y54" s="309">
        <v>112</v>
      </c>
      <c r="Z54" s="265">
        <v>0</v>
      </c>
      <c r="AA54" s="266" t="s">
        <v>270</v>
      </c>
      <c r="AB54" s="266">
        <v>0</v>
      </c>
      <c r="AC54" s="81">
        <v>0</v>
      </c>
      <c r="AD54" s="82">
        <v>0</v>
      </c>
      <c r="AE54" s="83">
        <v>0</v>
      </c>
      <c r="AF54" s="63">
        <v>1</v>
      </c>
      <c r="AG54" s="14">
        <v>265000</v>
      </c>
      <c r="AH54" s="64">
        <v>183</v>
      </c>
      <c r="AI54" s="81">
        <v>0</v>
      </c>
      <c r="AJ54" s="82"/>
      <c r="AK54" s="83"/>
      <c r="AL54" s="63">
        <v>0</v>
      </c>
      <c r="AN54" s="64"/>
      <c r="AO54" s="81">
        <v>2</v>
      </c>
      <c r="AP54" s="82">
        <v>70750</v>
      </c>
      <c r="AQ54" s="83">
        <v>49</v>
      </c>
      <c r="AR54" s="63">
        <v>0</v>
      </c>
      <c r="AS54" s="14"/>
      <c r="AT54" s="64"/>
      <c r="AU54" s="81">
        <v>0</v>
      </c>
      <c r="AV54" s="82"/>
      <c r="AW54" s="83"/>
      <c r="AX54" s="61">
        <v>1</v>
      </c>
      <c r="AY54" s="13">
        <v>193300</v>
      </c>
      <c r="AZ54" s="62">
        <v>5</v>
      </c>
      <c r="BA54" s="81"/>
      <c r="BB54" s="82"/>
      <c r="BC54" s="83"/>
      <c r="BD54" s="132"/>
      <c r="BE54"/>
      <c r="BF54" s="133"/>
      <c r="BG54" s="142"/>
      <c r="BH54" s="143"/>
      <c r="BI54" s="144"/>
      <c r="BJ54" s="132"/>
      <c r="BK54"/>
      <c r="BL54" s="133"/>
      <c r="BM54" s="81"/>
      <c r="BN54" s="82"/>
      <c r="BO54" s="83"/>
    </row>
    <row r="55" spans="1:67" x14ac:dyDescent="0.2">
      <c r="A55" t="s">
        <v>233</v>
      </c>
      <c r="B55" s="527">
        <v>0</v>
      </c>
      <c r="C55" s="528" t="s">
        <v>270</v>
      </c>
      <c r="D55" s="529">
        <v>0</v>
      </c>
      <c r="E55" s="439">
        <v>4</v>
      </c>
      <c r="F55" s="440" t="s">
        <v>2624</v>
      </c>
      <c r="G55" s="441">
        <v>12</v>
      </c>
      <c r="H55" s="469">
        <v>0</v>
      </c>
      <c r="I55" s="469" t="s">
        <v>270</v>
      </c>
      <c r="J55" s="470">
        <v>0</v>
      </c>
      <c r="K55" s="439">
        <v>1</v>
      </c>
      <c r="L55" s="440" t="s">
        <v>4071</v>
      </c>
      <c r="M55" s="441">
        <v>135</v>
      </c>
      <c r="N55" s="265">
        <v>3</v>
      </c>
      <c r="O55" s="266" t="s">
        <v>3289</v>
      </c>
      <c r="P55" s="266">
        <v>71</v>
      </c>
      <c r="Q55" s="142">
        <v>3</v>
      </c>
      <c r="R55" s="143" t="s">
        <v>2540</v>
      </c>
      <c r="S55" s="144">
        <v>68</v>
      </c>
      <c r="T55" s="132">
        <v>1</v>
      </c>
      <c r="U55" s="279" t="s">
        <v>1795</v>
      </c>
      <c r="V55" s="133">
        <v>54</v>
      </c>
      <c r="W55" s="307">
        <v>4</v>
      </c>
      <c r="X55" s="308" t="s">
        <v>1037</v>
      </c>
      <c r="Y55" s="309">
        <v>92</v>
      </c>
      <c r="Z55" s="265">
        <v>1</v>
      </c>
      <c r="AA55" s="266" t="s">
        <v>301</v>
      </c>
      <c r="AB55" s="266">
        <v>152</v>
      </c>
      <c r="AC55" s="81">
        <v>0</v>
      </c>
      <c r="AD55" s="82">
        <v>0</v>
      </c>
      <c r="AE55" s="83">
        <v>0</v>
      </c>
      <c r="AF55" s="63">
        <v>0</v>
      </c>
      <c r="AG55" s="14">
        <v>0</v>
      </c>
      <c r="AH55" s="64">
        <v>0</v>
      </c>
      <c r="AI55" s="81">
        <v>2</v>
      </c>
      <c r="AJ55" s="82">
        <v>180500</v>
      </c>
      <c r="AK55" s="83">
        <v>574</v>
      </c>
      <c r="AL55" s="63">
        <v>1</v>
      </c>
      <c r="AM55" s="14">
        <v>74500</v>
      </c>
      <c r="AN55" s="64">
        <v>128</v>
      </c>
      <c r="AO55" s="81">
        <v>0</v>
      </c>
      <c r="AP55" s="82"/>
      <c r="AQ55" s="83"/>
      <c r="AR55" s="63">
        <v>1</v>
      </c>
      <c r="AS55" s="14">
        <v>125000</v>
      </c>
      <c r="AT55" s="64">
        <v>246</v>
      </c>
      <c r="AU55" s="81">
        <v>0</v>
      </c>
      <c r="AV55" s="82"/>
      <c r="AW55" s="83"/>
      <c r="AX55" s="61">
        <v>1</v>
      </c>
      <c r="AY55" s="13">
        <v>110000</v>
      </c>
      <c r="AZ55" s="62">
        <v>61</v>
      </c>
      <c r="BA55" s="81"/>
      <c r="BB55" s="82"/>
      <c r="BC55" s="83"/>
      <c r="BD55" s="132"/>
      <c r="BE55"/>
      <c r="BF55" s="133"/>
      <c r="BG55" s="142"/>
      <c r="BH55" s="143"/>
      <c r="BI55" s="144"/>
      <c r="BJ55" s="132"/>
      <c r="BK55"/>
      <c r="BL55" s="133"/>
      <c r="BM55" s="81"/>
      <c r="BN55" s="82"/>
      <c r="BO55" s="83"/>
    </row>
    <row r="56" spans="1:67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469">
        <v>1</v>
      </c>
      <c r="I56" s="469" t="s">
        <v>4807</v>
      </c>
      <c r="J56" s="470">
        <v>4</v>
      </c>
      <c r="K56" s="439">
        <v>0</v>
      </c>
      <c r="L56" s="440" t="s">
        <v>270</v>
      </c>
      <c r="M56" s="441">
        <v>0</v>
      </c>
      <c r="N56" s="265">
        <v>1</v>
      </c>
      <c r="O56" s="266" t="s">
        <v>664</v>
      </c>
      <c r="P56" s="266">
        <v>166</v>
      </c>
      <c r="Q56" s="142">
        <v>2</v>
      </c>
      <c r="R56" s="143" t="s">
        <v>2541</v>
      </c>
      <c r="S56" s="144">
        <v>5</v>
      </c>
      <c r="T56" s="132">
        <v>0</v>
      </c>
      <c r="U56" s="279" t="s">
        <v>270</v>
      </c>
      <c r="V56" s="133">
        <v>0</v>
      </c>
      <c r="W56" s="307">
        <v>1</v>
      </c>
      <c r="X56" s="308" t="s">
        <v>1038</v>
      </c>
      <c r="Y56" s="309">
        <v>113</v>
      </c>
      <c r="Z56" s="265">
        <v>2</v>
      </c>
      <c r="AA56" s="266" t="s">
        <v>302</v>
      </c>
      <c r="AB56" s="266">
        <v>18</v>
      </c>
      <c r="AC56" s="81">
        <v>0</v>
      </c>
      <c r="AD56" s="82">
        <v>0</v>
      </c>
      <c r="AE56" s="83">
        <v>0</v>
      </c>
      <c r="AF56" s="63">
        <v>1</v>
      </c>
      <c r="AG56" s="14">
        <v>122500</v>
      </c>
      <c r="AH56" s="64">
        <v>127</v>
      </c>
      <c r="AI56" s="81">
        <v>0</v>
      </c>
      <c r="AJ56" s="82"/>
      <c r="AK56" s="83"/>
      <c r="AL56" s="63">
        <v>1</v>
      </c>
      <c r="AM56" s="14">
        <v>235000</v>
      </c>
      <c r="AN56" s="64">
        <v>82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78">
        <v>1</v>
      </c>
      <c r="AV56" s="79">
        <v>57000</v>
      </c>
      <c r="AW56" s="80">
        <v>110</v>
      </c>
      <c r="AX56" s="63">
        <v>0</v>
      </c>
      <c r="AZ56" s="64"/>
      <c r="BA56" s="81"/>
      <c r="BB56" s="82"/>
      <c r="BC56" s="83"/>
      <c r="BD56" s="132"/>
      <c r="BE56"/>
      <c r="BF56" s="133"/>
      <c r="BG56" s="142"/>
      <c r="BH56" s="143"/>
      <c r="BI56" s="144"/>
      <c r="BJ56" s="132"/>
      <c r="BK56"/>
      <c r="BL56" s="133"/>
      <c r="BM56" s="81"/>
      <c r="BN56" s="82"/>
      <c r="BO56" s="83"/>
    </row>
    <row r="57" spans="1:67" x14ac:dyDescent="0.2">
      <c r="A57" t="s">
        <v>219</v>
      </c>
      <c r="B57" s="527">
        <v>1</v>
      </c>
      <c r="C57" s="528" t="s">
        <v>3111</v>
      </c>
      <c r="D57" s="529">
        <v>7</v>
      </c>
      <c r="E57" s="439">
        <v>1</v>
      </c>
      <c r="F57" s="440" t="s">
        <v>5570</v>
      </c>
      <c r="G57" s="441">
        <v>58</v>
      </c>
      <c r="H57" s="469">
        <v>0</v>
      </c>
      <c r="I57" s="469" t="s">
        <v>270</v>
      </c>
      <c r="J57" s="470">
        <v>0</v>
      </c>
      <c r="K57" s="439">
        <v>0</v>
      </c>
      <c r="L57" s="440" t="s">
        <v>270</v>
      </c>
      <c r="M57" s="441">
        <v>0</v>
      </c>
      <c r="N57" s="265">
        <v>0</v>
      </c>
      <c r="O57" s="266" t="s">
        <v>270</v>
      </c>
      <c r="P57" s="266">
        <v>0</v>
      </c>
      <c r="Q57" s="142">
        <v>0</v>
      </c>
      <c r="R57" s="143" t="s">
        <v>270</v>
      </c>
      <c r="S57" s="144">
        <v>0</v>
      </c>
      <c r="T57" s="132">
        <v>1</v>
      </c>
      <c r="U57" s="279" t="s">
        <v>1796</v>
      </c>
      <c r="V57" s="133">
        <v>39</v>
      </c>
      <c r="W57" s="307">
        <v>1</v>
      </c>
      <c r="X57" s="308" t="s">
        <v>1039</v>
      </c>
      <c r="Y57" s="309">
        <v>70</v>
      </c>
      <c r="Z57" s="265">
        <v>2</v>
      </c>
      <c r="AA57" s="266" t="s">
        <v>303</v>
      </c>
      <c r="AB57" s="266">
        <v>101</v>
      </c>
      <c r="AC57" s="81">
        <v>1</v>
      </c>
      <c r="AD57" s="82">
        <v>180000</v>
      </c>
      <c r="AE57" s="83">
        <v>155</v>
      </c>
      <c r="AF57" s="63">
        <v>1</v>
      </c>
      <c r="AG57" s="14">
        <v>51600</v>
      </c>
      <c r="AH57" s="64">
        <v>167</v>
      </c>
      <c r="AI57" s="81">
        <v>0</v>
      </c>
      <c r="AJ57" s="82"/>
      <c r="AK57" s="83"/>
      <c r="AL57" s="63">
        <v>2</v>
      </c>
      <c r="AM57" s="14">
        <v>100450</v>
      </c>
      <c r="AN57" s="64">
        <v>119</v>
      </c>
      <c r="AO57" s="81">
        <v>1</v>
      </c>
      <c r="AP57" s="82">
        <v>60000</v>
      </c>
      <c r="AQ57" s="83">
        <v>22</v>
      </c>
      <c r="AR57" s="63">
        <v>1</v>
      </c>
      <c r="AS57" s="14">
        <v>173000</v>
      </c>
      <c r="AT57" s="64">
        <v>39</v>
      </c>
      <c r="AU57" s="81">
        <v>0</v>
      </c>
      <c r="AV57" s="82"/>
      <c r="AW57" s="83"/>
      <c r="AX57" s="61">
        <v>2</v>
      </c>
      <c r="AY57" s="13">
        <v>122500</v>
      </c>
      <c r="AZ57" s="62">
        <v>150</v>
      </c>
      <c r="BA57" s="81"/>
      <c r="BB57" s="82"/>
      <c r="BC57" s="83"/>
      <c r="BD57" s="132"/>
      <c r="BE57"/>
      <c r="BF57" s="133"/>
      <c r="BG57" s="142"/>
      <c r="BH57" s="143"/>
      <c r="BI57" s="144"/>
      <c r="BJ57" s="132"/>
      <c r="BK57"/>
      <c r="BL57" s="133"/>
      <c r="BM57" s="81"/>
      <c r="BN57" s="82"/>
      <c r="BO57" s="83"/>
    </row>
    <row r="58" spans="1:67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469">
        <v>0</v>
      </c>
      <c r="I58" s="469" t="s">
        <v>270</v>
      </c>
      <c r="J58" s="470">
        <v>0</v>
      </c>
      <c r="K58" s="439">
        <v>1</v>
      </c>
      <c r="L58" s="440" t="s">
        <v>4072</v>
      </c>
      <c r="M58" s="441">
        <v>98</v>
      </c>
      <c r="N58" s="265">
        <v>0</v>
      </c>
      <c r="O58" s="266" t="s">
        <v>270</v>
      </c>
      <c r="P58" s="266">
        <v>0</v>
      </c>
      <c r="Q58" s="142">
        <v>0</v>
      </c>
      <c r="R58" s="143" t="s">
        <v>270</v>
      </c>
      <c r="S58" s="144">
        <v>0</v>
      </c>
      <c r="T58" s="132">
        <v>2</v>
      </c>
      <c r="U58" s="279" t="s">
        <v>1797</v>
      </c>
      <c r="V58" s="133">
        <v>17</v>
      </c>
      <c r="W58" s="307">
        <v>1</v>
      </c>
      <c r="X58" s="308" t="s">
        <v>1040</v>
      </c>
      <c r="Y58" s="309">
        <v>42</v>
      </c>
      <c r="Z58" s="265">
        <v>0</v>
      </c>
      <c r="AA58" s="266" t="s">
        <v>270</v>
      </c>
      <c r="AB58" s="266">
        <v>0</v>
      </c>
      <c r="AC58" s="81">
        <v>0</v>
      </c>
      <c r="AD58" s="82">
        <v>0</v>
      </c>
      <c r="AE58" s="83">
        <v>0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0</v>
      </c>
      <c r="AS58" s="14"/>
      <c r="AT58" s="64"/>
      <c r="AU58" s="81">
        <v>0</v>
      </c>
      <c r="AV58" s="82"/>
      <c r="AW58" s="83"/>
      <c r="AX58" s="63">
        <v>0</v>
      </c>
      <c r="AZ58" s="64"/>
      <c r="BA58" s="81"/>
      <c r="BB58" s="82"/>
      <c r="BC58" s="83"/>
      <c r="BD58" s="132"/>
      <c r="BE58"/>
      <c r="BF58" s="133"/>
      <c r="BG58" s="142"/>
      <c r="BH58" s="143"/>
      <c r="BI58" s="144"/>
      <c r="BJ58" s="132"/>
      <c r="BK58"/>
      <c r="BL58" s="133"/>
      <c r="BM58" s="81"/>
      <c r="BN58" s="82"/>
      <c r="BO58" s="83"/>
    </row>
    <row r="59" spans="1:67" x14ac:dyDescent="0.2">
      <c r="A59" t="s">
        <v>240</v>
      </c>
      <c r="B59" s="527">
        <v>4</v>
      </c>
      <c r="C59" s="528" t="s">
        <v>6285</v>
      </c>
      <c r="D59" s="529">
        <v>18</v>
      </c>
      <c r="E59" s="439">
        <v>5</v>
      </c>
      <c r="F59" s="440" t="s">
        <v>5571</v>
      </c>
      <c r="G59" s="441">
        <v>12</v>
      </c>
      <c r="H59" s="469">
        <v>7</v>
      </c>
      <c r="I59" s="469" t="s">
        <v>4808</v>
      </c>
      <c r="J59" s="470">
        <v>32</v>
      </c>
      <c r="K59" s="439">
        <v>6</v>
      </c>
      <c r="L59" s="440" t="s">
        <v>4073</v>
      </c>
      <c r="M59" s="441">
        <v>56</v>
      </c>
      <c r="N59" s="265">
        <v>8</v>
      </c>
      <c r="O59" s="266" t="s">
        <v>3290</v>
      </c>
      <c r="P59" s="266">
        <v>52</v>
      </c>
      <c r="Q59" s="142">
        <v>2</v>
      </c>
      <c r="R59" s="143" t="s">
        <v>2542</v>
      </c>
      <c r="S59" s="144">
        <v>30</v>
      </c>
      <c r="T59" s="132">
        <v>10</v>
      </c>
      <c r="U59" s="279" t="s">
        <v>1798</v>
      </c>
      <c r="V59" s="133">
        <v>93</v>
      </c>
      <c r="W59" s="307">
        <v>10</v>
      </c>
      <c r="X59" s="308" t="s">
        <v>1041</v>
      </c>
      <c r="Y59" s="309">
        <v>134</v>
      </c>
      <c r="Z59" s="265">
        <v>2</v>
      </c>
      <c r="AA59" s="266" t="s">
        <v>304</v>
      </c>
      <c r="AB59" s="266">
        <v>184</v>
      </c>
      <c r="AC59" s="81">
        <v>8</v>
      </c>
      <c r="AD59" s="82">
        <v>130395</v>
      </c>
      <c r="AE59" s="83">
        <v>123</v>
      </c>
      <c r="AF59" s="63">
        <v>12</v>
      </c>
      <c r="AG59" s="14">
        <v>147104</v>
      </c>
      <c r="AH59" s="64">
        <v>280</v>
      </c>
      <c r="AI59" s="81">
        <v>13</v>
      </c>
      <c r="AJ59" s="82">
        <v>106638</v>
      </c>
      <c r="AK59" s="83">
        <v>189</v>
      </c>
      <c r="AL59" s="63">
        <v>8</v>
      </c>
      <c r="AM59" s="14">
        <v>78488</v>
      </c>
      <c r="AN59" s="64">
        <v>137</v>
      </c>
      <c r="AO59" s="81">
        <v>3</v>
      </c>
      <c r="AP59" s="82">
        <v>100500</v>
      </c>
      <c r="AQ59" s="83">
        <v>148</v>
      </c>
      <c r="AR59" s="63">
        <v>2</v>
      </c>
      <c r="AS59" s="14">
        <v>230000</v>
      </c>
      <c r="AT59" s="64">
        <v>157</v>
      </c>
      <c r="AU59" s="78">
        <v>5</v>
      </c>
      <c r="AV59" s="79">
        <v>110500</v>
      </c>
      <c r="AW59" s="80">
        <v>175</v>
      </c>
      <c r="AX59" s="61">
        <v>11</v>
      </c>
      <c r="AY59" s="13">
        <v>121209</v>
      </c>
      <c r="AZ59" s="62">
        <v>129</v>
      </c>
      <c r="BA59" s="81"/>
      <c r="BB59" s="82"/>
      <c r="BC59" s="83"/>
      <c r="BD59" s="132"/>
      <c r="BE59"/>
      <c r="BF59" s="133"/>
      <c r="BG59" s="142"/>
      <c r="BH59" s="143"/>
      <c r="BI59" s="144"/>
      <c r="BJ59" s="132"/>
      <c r="BK59"/>
      <c r="BL59" s="133"/>
      <c r="BM59" s="81"/>
      <c r="BN59" s="82"/>
      <c r="BO59" s="83"/>
    </row>
    <row r="60" spans="1:67" x14ac:dyDescent="0.2">
      <c r="A60" t="s">
        <v>220</v>
      </c>
      <c r="B60" s="527">
        <v>0</v>
      </c>
      <c r="C60" s="528" t="s">
        <v>270</v>
      </c>
      <c r="D60" s="529">
        <v>0</v>
      </c>
      <c r="E60" s="439">
        <v>2</v>
      </c>
      <c r="F60" s="440" t="s">
        <v>5572</v>
      </c>
      <c r="G60" s="441">
        <v>52</v>
      </c>
      <c r="H60" s="469">
        <v>5</v>
      </c>
      <c r="I60" s="469" t="s">
        <v>4809</v>
      </c>
      <c r="J60" s="470">
        <v>38</v>
      </c>
      <c r="K60" s="439">
        <v>2</v>
      </c>
      <c r="L60" s="440" t="s">
        <v>4074</v>
      </c>
      <c r="M60" s="441">
        <v>162</v>
      </c>
      <c r="N60" s="265">
        <v>3</v>
      </c>
      <c r="O60" s="266" t="s">
        <v>3291</v>
      </c>
      <c r="P60" s="266">
        <v>63</v>
      </c>
      <c r="Q60" s="142">
        <v>1</v>
      </c>
      <c r="R60" s="143" t="s">
        <v>2543</v>
      </c>
      <c r="S60" s="144">
        <v>7</v>
      </c>
      <c r="T60" s="132">
        <v>3</v>
      </c>
      <c r="U60" s="279" t="s">
        <v>1799</v>
      </c>
      <c r="V60" s="133">
        <v>100</v>
      </c>
      <c r="W60" s="307">
        <v>5</v>
      </c>
      <c r="X60" s="308" t="s">
        <v>1042</v>
      </c>
      <c r="Y60" s="309">
        <v>94</v>
      </c>
      <c r="Z60" s="265">
        <v>0</v>
      </c>
      <c r="AA60" s="266" t="s">
        <v>270</v>
      </c>
      <c r="AB60" s="266">
        <v>0</v>
      </c>
      <c r="AC60" s="81">
        <v>1</v>
      </c>
      <c r="AD60" s="82">
        <v>45000</v>
      </c>
      <c r="AE60" s="83">
        <v>1</v>
      </c>
      <c r="AF60" s="63">
        <v>1</v>
      </c>
      <c r="AG60" s="14">
        <v>85500</v>
      </c>
      <c r="AH60" s="64">
        <v>356</v>
      </c>
      <c r="AI60" s="81">
        <v>1</v>
      </c>
      <c r="AJ60" s="82">
        <v>24900</v>
      </c>
      <c r="AK60" s="83">
        <v>118</v>
      </c>
      <c r="AL60" s="63">
        <v>2</v>
      </c>
      <c r="AM60" s="14">
        <v>131000</v>
      </c>
      <c r="AN60" s="64">
        <v>171</v>
      </c>
      <c r="AO60" s="81">
        <v>1</v>
      </c>
      <c r="AP60" s="82">
        <v>14500</v>
      </c>
      <c r="AQ60" s="83">
        <v>55</v>
      </c>
      <c r="AR60" s="63">
        <v>0</v>
      </c>
      <c r="AS60" s="14"/>
      <c r="AT60" s="64"/>
      <c r="AU60" s="78">
        <v>1</v>
      </c>
      <c r="AV60" s="79">
        <v>170000</v>
      </c>
      <c r="AW60" s="80">
        <v>224</v>
      </c>
      <c r="AX60" s="61">
        <v>1</v>
      </c>
      <c r="AY60" s="13">
        <v>185000</v>
      </c>
      <c r="AZ60" s="62">
        <v>17</v>
      </c>
      <c r="BA60" s="81"/>
      <c r="BB60" s="82"/>
      <c r="BC60" s="83"/>
      <c r="BD60" s="132"/>
      <c r="BE60"/>
      <c r="BF60" s="133"/>
      <c r="BG60" s="142"/>
      <c r="BH60" s="143"/>
      <c r="BI60" s="144"/>
      <c r="BJ60" s="132"/>
      <c r="BK60"/>
      <c r="BL60" s="133"/>
      <c r="BM60" s="81"/>
      <c r="BN60" s="82"/>
      <c r="BO60" s="83"/>
    </row>
    <row r="61" spans="1:67" x14ac:dyDescent="0.2">
      <c r="A61" t="s">
        <v>221</v>
      </c>
      <c r="B61" s="527">
        <v>1</v>
      </c>
      <c r="C61" s="528" t="s">
        <v>6280</v>
      </c>
      <c r="D61" s="529">
        <v>31</v>
      </c>
      <c r="E61" s="439">
        <v>3</v>
      </c>
      <c r="F61" s="440" t="s">
        <v>5573</v>
      </c>
      <c r="G61" s="441">
        <v>0</v>
      </c>
      <c r="H61" s="469">
        <v>1</v>
      </c>
      <c r="I61" s="469" t="s">
        <v>4810</v>
      </c>
      <c r="J61" s="470">
        <v>111</v>
      </c>
      <c r="K61" s="439">
        <v>1</v>
      </c>
      <c r="L61" s="440" t="s">
        <v>4075</v>
      </c>
      <c r="M61" s="441">
        <v>148</v>
      </c>
      <c r="N61" s="265">
        <v>0</v>
      </c>
      <c r="O61" s="266" t="s">
        <v>270</v>
      </c>
      <c r="P61" s="266">
        <v>0</v>
      </c>
      <c r="Q61" s="142">
        <v>1</v>
      </c>
      <c r="R61" s="143" t="s">
        <v>306</v>
      </c>
      <c r="S61" s="144">
        <v>1</v>
      </c>
      <c r="T61" s="132">
        <v>2</v>
      </c>
      <c r="U61" s="279" t="s">
        <v>1800</v>
      </c>
      <c r="V61" s="133">
        <v>90</v>
      </c>
      <c r="W61" s="307">
        <v>3</v>
      </c>
      <c r="X61" s="308" t="s">
        <v>1043</v>
      </c>
      <c r="Y61" s="309">
        <v>64</v>
      </c>
      <c r="Z61" s="265">
        <v>0</v>
      </c>
      <c r="AA61" s="266" t="s">
        <v>270</v>
      </c>
      <c r="AB61" s="266">
        <v>0</v>
      </c>
      <c r="AC61" s="81">
        <v>1</v>
      </c>
      <c r="AD61" s="82">
        <v>229800</v>
      </c>
      <c r="AE61" s="83">
        <v>14</v>
      </c>
      <c r="AF61" s="63">
        <v>1</v>
      </c>
      <c r="AG61" s="14">
        <v>500000</v>
      </c>
      <c r="AH61" s="64">
        <v>220</v>
      </c>
      <c r="AI61" s="81">
        <v>0</v>
      </c>
      <c r="AJ61" s="82"/>
      <c r="AK61" s="83"/>
      <c r="AL61" s="92">
        <v>1</v>
      </c>
      <c r="AM61" s="93">
        <v>197500</v>
      </c>
      <c r="AN61" s="94">
        <v>65</v>
      </c>
      <c r="AO61" s="81">
        <v>0</v>
      </c>
      <c r="AP61" s="82"/>
      <c r="AQ61" s="83"/>
      <c r="AR61" s="63">
        <v>0</v>
      </c>
      <c r="AS61" s="14"/>
      <c r="AT61" s="64"/>
      <c r="AU61" s="78">
        <v>2</v>
      </c>
      <c r="AV61" s="79">
        <v>210950</v>
      </c>
      <c r="AW61" s="80">
        <v>102</v>
      </c>
      <c r="AX61" s="61">
        <v>2</v>
      </c>
      <c r="AY61" s="13">
        <v>198500</v>
      </c>
      <c r="AZ61" s="62">
        <v>104</v>
      </c>
      <c r="BA61" s="81"/>
      <c r="BB61" s="82"/>
      <c r="BC61" s="83"/>
      <c r="BD61" s="132"/>
      <c r="BE61"/>
      <c r="BF61" s="133"/>
      <c r="BG61" s="142"/>
      <c r="BH61" s="143"/>
      <c r="BI61" s="144"/>
      <c r="BJ61" s="132"/>
      <c r="BK61"/>
      <c r="BL61" s="133"/>
      <c r="BM61" s="81"/>
      <c r="BN61" s="82"/>
      <c r="BO61" s="83"/>
    </row>
    <row r="62" spans="1:67" x14ac:dyDescent="0.2">
      <c r="A62" t="s">
        <v>222</v>
      </c>
      <c r="B62" s="527">
        <v>63</v>
      </c>
      <c r="C62" s="528" t="s">
        <v>6286</v>
      </c>
      <c r="D62" s="529">
        <v>25</v>
      </c>
      <c r="E62" s="439">
        <v>86</v>
      </c>
      <c r="F62" s="440" t="s">
        <v>5574</v>
      </c>
      <c r="G62" s="441">
        <v>24</v>
      </c>
      <c r="H62" s="469">
        <v>72</v>
      </c>
      <c r="I62" s="469" t="s">
        <v>4811</v>
      </c>
      <c r="J62" s="470">
        <v>31</v>
      </c>
      <c r="K62" s="439">
        <v>84</v>
      </c>
      <c r="L62" s="440" t="s">
        <v>4076</v>
      </c>
      <c r="M62" s="441">
        <v>74</v>
      </c>
      <c r="N62" s="265">
        <v>86</v>
      </c>
      <c r="O62" s="266" t="s">
        <v>3292</v>
      </c>
      <c r="P62" s="266">
        <v>73</v>
      </c>
      <c r="Q62" s="142">
        <v>69</v>
      </c>
      <c r="R62" s="143" t="s">
        <v>2544</v>
      </c>
      <c r="S62" s="144">
        <v>110</v>
      </c>
      <c r="T62" s="132">
        <v>71</v>
      </c>
      <c r="U62" s="279" t="s">
        <v>1801</v>
      </c>
      <c r="V62" s="133">
        <v>139</v>
      </c>
      <c r="W62" s="307">
        <v>76</v>
      </c>
      <c r="X62" s="308" t="s">
        <v>1044</v>
      </c>
      <c r="Y62" s="309">
        <v>115</v>
      </c>
      <c r="Z62" s="265">
        <v>82</v>
      </c>
      <c r="AA62" s="266" t="s">
        <v>305</v>
      </c>
      <c r="AB62" s="266">
        <v>113</v>
      </c>
      <c r="AC62" s="81">
        <v>56</v>
      </c>
      <c r="AD62" s="82">
        <v>87708</v>
      </c>
      <c r="AE62" s="83">
        <v>123</v>
      </c>
      <c r="AF62" s="63">
        <v>68</v>
      </c>
      <c r="AG62" s="14">
        <v>101965</v>
      </c>
      <c r="AH62" s="64">
        <v>118</v>
      </c>
      <c r="AI62" s="81">
        <v>58</v>
      </c>
      <c r="AJ62" s="82">
        <v>82744</v>
      </c>
      <c r="AK62" s="83">
        <v>122</v>
      </c>
      <c r="AL62" s="63">
        <v>50</v>
      </c>
      <c r="AM62" s="14">
        <v>83704</v>
      </c>
      <c r="AN62" s="64">
        <v>134</v>
      </c>
      <c r="AO62" s="81">
        <v>61</v>
      </c>
      <c r="AP62" s="82">
        <v>108941</v>
      </c>
      <c r="AQ62" s="83">
        <v>121</v>
      </c>
      <c r="AR62" s="63">
        <v>50</v>
      </c>
      <c r="AS62" s="14">
        <v>113047</v>
      </c>
      <c r="AT62" s="64">
        <v>117</v>
      </c>
      <c r="AU62" s="78">
        <v>69</v>
      </c>
      <c r="AV62" s="79">
        <v>109639</v>
      </c>
      <c r="AW62" s="80">
        <v>122</v>
      </c>
      <c r="AX62" s="61">
        <v>112</v>
      </c>
      <c r="AY62" s="13">
        <v>114060</v>
      </c>
      <c r="AZ62" s="62">
        <v>101</v>
      </c>
      <c r="BA62" s="81"/>
      <c r="BB62" s="82"/>
      <c r="BC62" s="83"/>
      <c r="BD62" s="132"/>
      <c r="BE62"/>
      <c r="BF62" s="133"/>
      <c r="BG62" s="142"/>
      <c r="BH62" s="143"/>
      <c r="BI62" s="144"/>
      <c r="BJ62" s="132"/>
      <c r="BK62"/>
      <c r="BL62" s="133"/>
      <c r="BM62" s="81"/>
      <c r="BN62" s="82"/>
      <c r="BO62" s="83"/>
    </row>
    <row r="63" spans="1:67" x14ac:dyDescent="0.2">
      <c r="A63" t="s">
        <v>223</v>
      </c>
      <c r="B63" s="527">
        <v>2</v>
      </c>
      <c r="C63" s="528" t="s">
        <v>6287</v>
      </c>
      <c r="D63" s="529">
        <v>60</v>
      </c>
      <c r="E63" s="439">
        <v>6</v>
      </c>
      <c r="F63" s="440" t="s">
        <v>5575</v>
      </c>
      <c r="G63" s="441">
        <v>42</v>
      </c>
      <c r="H63" s="469">
        <v>2</v>
      </c>
      <c r="I63" s="469" t="s">
        <v>4812</v>
      </c>
      <c r="J63" s="470">
        <v>7</v>
      </c>
      <c r="K63" s="439">
        <v>1</v>
      </c>
      <c r="L63" s="440" t="s">
        <v>1053</v>
      </c>
      <c r="M63" s="441">
        <v>46</v>
      </c>
      <c r="N63" s="265">
        <v>5</v>
      </c>
      <c r="O63" s="266" t="s">
        <v>3293</v>
      </c>
      <c r="P63" s="266">
        <v>39</v>
      </c>
      <c r="Q63" s="142">
        <v>3</v>
      </c>
      <c r="R63" s="143" t="s">
        <v>2545</v>
      </c>
      <c r="S63" s="144">
        <v>38</v>
      </c>
      <c r="T63" s="132">
        <v>2</v>
      </c>
      <c r="U63" s="279" t="s">
        <v>1802</v>
      </c>
      <c r="V63" s="133">
        <v>134</v>
      </c>
      <c r="W63" s="307">
        <v>1</v>
      </c>
      <c r="X63" s="308" t="s">
        <v>1045</v>
      </c>
      <c r="Y63" s="309">
        <v>142</v>
      </c>
      <c r="Z63" s="265">
        <v>1</v>
      </c>
      <c r="AA63" s="266" t="s">
        <v>306</v>
      </c>
      <c r="AB63" s="266">
        <v>422</v>
      </c>
      <c r="AC63" s="81">
        <v>2</v>
      </c>
      <c r="AD63" s="82">
        <v>236500</v>
      </c>
      <c r="AE63" s="83">
        <v>28</v>
      </c>
      <c r="AF63" s="63">
        <v>2</v>
      </c>
      <c r="AG63" s="14">
        <v>192500</v>
      </c>
      <c r="AH63" s="64">
        <v>180</v>
      </c>
      <c r="AI63" s="81">
        <v>3</v>
      </c>
      <c r="AJ63" s="82">
        <v>212333</v>
      </c>
      <c r="AK63" s="83">
        <v>109</v>
      </c>
      <c r="AL63" s="63">
        <v>2</v>
      </c>
      <c r="AM63" s="14">
        <v>87500</v>
      </c>
      <c r="AN63" s="64">
        <v>63</v>
      </c>
      <c r="AO63" s="81">
        <v>1</v>
      </c>
      <c r="AP63" s="82">
        <v>315900</v>
      </c>
      <c r="AQ63" s="83">
        <v>406</v>
      </c>
      <c r="AR63" s="63">
        <v>1</v>
      </c>
      <c r="AS63" s="14">
        <v>200000</v>
      </c>
      <c r="AT63" s="64">
        <v>36</v>
      </c>
      <c r="AU63" s="78">
        <v>3</v>
      </c>
      <c r="AV63" s="79">
        <v>248167</v>
      </c>
      <c r="AW63" s="80">
        <v>131</v>
      </c>
      <c r="AX63" s="61">
        <v>1</v>
      </c>
      <c r="AY63" s="13">
        <v>217700</v>
      </c>
      <c r="AZ63" s="62">
        <v>40</v>
      </c>
      <c r="BA63" s="81"/>
      <c r="BB63" s="82"/>
      <c r="BC63" s="83"/>
      <c r="BD63" s="132"/>
      <c r="BE63"/>
      <c r="BF63" s="133"/>
      <c r="BG63" s="142"/>
      <c r="BH63" s="143"/>
      <c r="BI63" s="144"/>
      <c r="BJ63" s="132"/>
      <c r="BK63"/>
      <c r="BL63" s="133"/>
      <c r="BM63" s="81"/>
      <c r="BN63" s="82"/>
      <c r="BO63" s="83"/>
    </row>
    <row r="64" spans="1:67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469">
        <v>0</v>
      </c>
      <c r="I64" s="469" t="s">
        <v>270</v>
      </c>
      <c r="J64" s="470">
        <v>0</v>
      </c>
      <c r="K64" s="439">
        <v>1</v>
      </c>
      <c r="L64" s="440" t="s">
        <v>4077</v>
      </c>
      <c r="M64" s="441">
        <v>258</v>
      </c>
      <c r="N64" s="265">
        <v>0</v>
      </c>
      <c r="O64" s="266" t="s">
        <v>270</v>
      </c>
      <c r="P64" s="266">
        <v>0</v>
      </c>
      <c r="Q64" s="142">
        <v>0</v>
      </c>
      <c r="R64" s="143" t="s">
        <v>270</v>
      </c>
      <c r="S64" s="144">
        <v>0</v>
      </c>
      <c r="T64" s="132">
        <v>0</v>
      </c>
      <c r="U64" s="279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65">
        <v>0</v>
      </c>
      <c r="AA64" s="266" t="s">
        <v>270</v>
      </c>
      <c r="AB64" s="266">
        <v>0</v>
      </c>
      <c r="AC64" s="81">
        <v>1</v>
      </c>
      <c r="AD64" s="82">
        <v>144900</v>
      </c>
      <c r="AE64" s="83">
        <v>46</v>
      </c>
      <c r="AF64" s="63">
        <v>1</v>
      </c>
      <c r="AG64" s="14">
        <v>159000</v>
      </c>
      <c r="AH64" s="64">
        <v>116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S64" s="14"/>
      <c r="AT64" s="64"/>
      <c r="AU64" s="81">
        <v>0</v>
      </c>
      <c r="AV64" s="82"/>
      <c r="AW64" s="83"/>
      <c r="AX64" s="63">
        <v>0</v>
      </c>
      <c r="AZ64" s="64"/>
      <c r="BA64" s="81"/>
      <c r="BB64" s="82"/>
      <c r="BC64" s="83"/>
      <c r="BD64" s="132"/>
      <c r="BE64"/>
      <c r="BF64" s="133"/>
      <c r="BG64" s="142"/>
      <c r="BH64" s="143"/>
      <c r="BI64" s="144"/>
      <c r="BJ64" s="132"/>
      <c r="BK64"/>
      <c r="BL64" s="133"/>
      <c r="BM64" s="81"/>
      <c r="BN64" s="82"/>
      <c r="BO64" s="83"/>
    </row>
    <row r="65" spans="1:67" x14ac:dyDescent="0.2">
      <c r="A65" t="s">
        <v>235</v>
      </c>
      <c r="B65" s="527">
        <v>0</v>
      </c>
      <c r="C65" s="528" t="s">
        <v>270</v>
      </c>
      <c r="D65" s="529">
        <v>0</v>
      </c>
      <c r="E65" s="439">
        <v>0</v>
      </c>
      <c r="F65" s="440" t="s">
        <v>270</v>
      </c>
      <c r="G65" s="441">
        <v>0</v>
      </c>
      <c r="H65" s="469">
        <v>0</v>
      </c>
      <c r="I65" s="469" t="s">
        <v>270</v>
      </c>
      <c r="J65" s="470">
        <v>0</v>
      </c>
      <c r="K65" s="439">
        <v>0</v>
      </c>
      <c r="L65" s="440" t="s">
        <v>270</v>
      </c>
      <c r="M65" s="441">
        <v>0</v>
      </c>
      <c r="N65" s="265">
        <v>0</v>
      </c>
      <c r="O65" s="266" t="s">
        <v>270</v>
      </c>
      <c r="P65" s="266">
        <v>0</v>
      </c>
      <c r="Q65" s="142">
        <v>0</v>
      </c>
      <c r="R65" s="143" t="s">
        <v>270</v>
      </c>
      <c r="S65" s="144">
        <v>0</v>
      </c>
      <c r="T65" s="132">
        <v>0</v>
      </c>
      <c r="U65" s="279" t="s">
        <v>270</v>
      </c>
      <c r="V65" s="133">
        <v>0</v>
      </c>
      <c r="W65" s="307">
        <v>1</v>
      </c>
      <c r="X65" s="308" t="s">
        <v>1046</v>
      </c>
      <c r="Y65" s="309">
        <v>113</v>
      </c>
      <c r="Z65" s="265">
        <v>0</v>
      </c>
      <c r="AA65" s="266" t="s">
        <v>270</v>
      </c>
      <c r="AB65" s="266">
        <v>0</v>
      </c>
      <c r="AC65" s="81">
        <v>0</v>
      </c>
      <c r="AD65" s="82">
        <v>0</v>
      </c>
      <c r="AE65" s="83">
        <v>0</v>
      </c>
      <c r="AF65" s="63">
        <v>0</v>
      </c>
      <c r="AG65" s="14">
        <v>0</v>
      </c>
      <c r="AH65" s="64">
        <v>0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0</v>
      </c>
      <c r="AP65" s="82"/>
      <c r="AQ65" s="83"/>
      <c r="AR65" s="63">
        <v>2</v>
      </c>
      <c r="AS65" s="14">
        <v>70450</v>
      </c>
      <c r="AT65" s="64">
        <v>197</v>
      </c>
      <c r="AU65" s="78">
        <v>1</v>
      </c>
      <c r="AV65" s="79">
        <v>290000</v>
      </c>
      <c r="AW65" s="80">
        <v>1</v>
      </c>
      <c r="AX65" s="63">
        <v>0</v>
      </c>
      <c r="AZ65" s="64"/>
      <c r="BA65" s="81"/>
      <c r="BB65" s="82"/>
      <c r="BC65" s="83"/>
      <c r="BD65" s="132"/>
      <c r="BE65"/>
      <c r="BF65" s="133"/>
      <c r="BG65" s="142"/>
      <c r="BH65" s="143"/>
      <c r="BI65" s="144"/>
      <c r="BJ65" s="132"/>
      <c r="BK65"/>
      <c r="BL65" s="133"/>
      <c r="BM65" s="81"/>
      <c r="BN65" s="82"/>
      <c r="BO65" s="83"/>
    </row>
    <row r="66" spans="1:67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0</v>
      </c>
      <c r="F66" s="440" t="s">
        <v>270</v>
      </c>
      <c r="G66" s="441">
        <v>0</v>
      </c>
      <c r="H66" s="469">
        <v>2</v>
      </c>
      <c r="I66" s="469" t="s">
        <v>4813</v>
      </c>
      <c r="J66" s="470">
        <v>8</v>
      </c>
      <c r="K66" s="439">
        <v>2</v>
      </c>
      <c r="L66" s="440" t="s">
        <v>4078</v>
      </c>
      <c r="M66" s="441">
        <v>19</v>
      </c>
      <c r="N66" s="265">
        <v>2</v>
      </c>
      <c r="O66" s="266" t="s">
        <v>3294</v>
      </c>
      <c r="P66" s="266">
        <v>17</v>
      </c>
      <c r="Q66" s="142">
        <v>1</v>
      </c>
      <c r="R66" s="143" t="s">
        <v>2546</v>
      </c>
      <c r="S66" s="144">
        <v>1</v>
      </c>
      <c r="T66" s="132">
        <v>1</v>
      </c>
      <c r="U66" s="279" t="s">
        <v>402</v>
      </c>
      <c r="V66" s="133">
        <v>102</v>
      </c>
      <c r="W66" s="307">
        <v>2</v>
      </c>
      <c r="X66" s="308" t="s">
        <v>1047</v>
      </c>
      <c r="Y66" s="309">
        <v>55</v>
      </c>
      <c r="Z66" s="265">
        <v>1</v>
      </c>
      <c r="AA66" s="266" t="s">
        <v>307</v>
      </c>
      <c r="AB66" s="266">
        <v>38</v>
      </c>
      <c r="AC66" s="81">
        <v>0</v>
      </c>
      <c r="AD66" s="82">
        <v>0</v>
      </c>
      <c r="AE66" s="83">
        <v>0</v>
      </c>
      <c r="AF66" s="63">
        <v>3</v>
      </c>
      <c r="AG66" s="14">
        <v>126633</v>
      </c>
      <c r="AH66" s="64">
        <v>77</v>
      </c>
      <c r="AI66" s="81">
        <v>1</v>
      </c>
      <c r="AJ66" s="82">
        <v>133000</v>
      </c>
      <c r="AK66" s="83">
        <v>20</v>
      </c>
      <c r="AL66" s="63">
        <v>2</v>
      </c>
      <c r="AM66" s="14">
        <v>291000</v>
      </c>
      <c r="AN66" s="64">
        <v>343</v>
      </c>
      <c r="AO66" s="81">
        <v>0</v>
      </c>
      <c r="AP66" s="82"/>
      <c r="AQ66" s="83"/>
      <c r="AR66" s="63">
        <v>1</v>
      </c>
      <c r="AS66" s="14">
        <v>157000</v>
      </c>
      <c r="AT66" s="64">
        <v>150</v>
      </c>
      <c r="AU66" s="78">
        <v>1</v>
      </c>
      <c r="AV66" s="79">
        <v>220000</v>
      </c>
      <c r="AW66" s="80">
        <v>74</v>
      </c>
      <c r="AX66" s="63">
        <v>0</v>
      </c>
      <c r="AZ66" s="64"/>
      <c r="BA66" s="81"/>
      <c r="BB66" s="82"/>
      <c r="BC66" s="83"/>
      <c r="BD66" s="132"/>
      <c r="BE66"/>
      <c r="BF66" s="133"/>
      <c r="BG66" s="142"/>
      <c r="BH66" s="143"/>
      <c r="BI66" s="144"/>
      <c r="BJ66" s="132"/>
      <c r="BK66"/>
      <c r="BL66" s="133"/>
      <c r="BM66" s="81"/>
      <c r="BN66" s="82"/>
      <c r="BO66" s="83"/>
    </row>
    <row r="67" spans="1:67" x14ac:dyDescent="0.2">
      <c r="A67" t="s">
        <v>226</v>
      </c>
      <c r="B67" s="527">
        <v>3</v>
      </c>
      <c r="C67" s="528" t="s">
        <v>6279</v>
      </c>
      <c r="D67" s="529">
        <v>63</v>
      </c>
      <c r="E67" s="439">
        <v>5</v>
      </c>
      <c r="F67" s="440" t="s">
        <v>5576</v>
      </c>
      <c r="G67" s="441">
        <v>38</v>
      </c>
      <c r="H67" s="469">
        <v>9</v>
      </c>
      <c r="I67" s="469" t="s">
        <v>4814</v>
      </c>
      <c r="J67" s="470">
        <v>41</v>
      </c>
      <c r="K67" s="439">
        <v>1</v>
      </c>
      <c r="L67" s="440" t="s">
        <v>1422</v>
      </c>
      <c r="M67" s="441">
        <v>549</v>
      </c>
      <c r="N67" s="265">
        <v>3</v>
      </c>
      <c r="O67" s="266" t="s">
        <v>3295</v>
      </c>
      <c r="P67" s="266">
        <v>16</v>
      </c>
      <c r="Q67" s="142">
        <v>6</v>
      </c>
      <c r="R67" s="143" t="s">
        <v>2547</v>
      </c>
      <c r="S67" s="144">
        <v>96</v>
      </c>
      <c r="T67" s="132">
        <v>8</v>
      </c>
      <c r="U67" s="279" t="s">
        <v>487</v>
      </c>
      <c r="V67" s="133">
        <v>106</v>
      </c>
      <c r="W67" s="307">
        <v>5</v>
      </c>
      <c r="X67" s="308" t="s">
        <v>1048</v>
      </c>
      <c r="Y67" s="309">
        <v>100</v>
      </c>
      <c r="Z67" s="265">
        <v>8</v>
      </c>
      <c r="AA67" s="266" t="s">
        <v>308</v>
      </c>
      <c r="AB67" s="266">
        <v>183</v>
      </c>
      <c r="AC67" s="81">
        <v>2</v>
      </c>
      <c r="AD67" s="82">
        <v>205000</v>
      </c>
      <c r="AE67" s="83">
        <v>90</v>
      </c>
      <c r="AF67" s="63">
        <v>2</v>
      </c>
      <c r="AG67" s="14">
        <v>54000</v>
      </c>
      <c r="AH67" s="64">
        <v>195</v>
      </c>
      <c r="AI67" s="81">
        <v>4</v>
      </c>
      <c r="AJ67" s="82">
        <v>110550</v>
      </c>
      <c r="AK67" s="83">
        <v>186</v>
      </c>
      <c r="AL67" s="63">
        <v>3</v>
      </c>
      <c r="AM67" s="14">
        <v>190000</v>
      </c>
      <c r="AN67" s="64">
        <v>305</v>
      </c>
      <c r="AO67" s="81">
        <v>3</v>
      </c>
      <c r="AP67" s="82">
        <v>171667</v>
      </c>
      <c r="AQ67" s="83">
        <v>164</v>
      </c>
      <c r="AR67" s="63">
        <v>7</v>
      </c>
      <c r="AS67" s="14">
        <v>140486</v>
      </c>
      <c r="AT67" s="64">
        <v>117</v>
      </c>
      <c r="AU67" s="78">
        <v>5</v>
      </c>
      <c r="AV67" s="79">
        <v>128300</v>
      </c>
      <c r="AW67" s="80">
        <v>137</v>
      </c>
      <c r="AX67" s="61">
        <v>9</v>
      </c>
      <c r="AY67" s="13">
        <v>132378</v>
      </c>
      <c r="AZ67" s="62">
        <v>66</v>
      </c>
      <c r="BA67" s="81"/>
      <c r="BB67" s="82"/>
      <c r="BC67" s="83"/>
      <c r="BD67" s="132"/>
      <c r="BE67"/>
      <c r="BF67" s="133"/>
      <c r="BG67" s="142"/>
      <c r="BH67" s="143"/>
      <c r="BI67" s="144"/>
      <c r="BJ67" s="132"/>
      <c r="BK67"/>
      <c r="BL67" s="133"/>
      <c r="BM67" s="81"/>
      <c r="BN67" s="82"/>
      <c r="BO67" s="83"/>
    </row>
    <row r="68" spans="1:67" x14ac:dyDescent="0.2">
      <c r="A68" t="s">
        <v>227</v>
      </c>
      <c r="B68" s="527">
        <v>3</v>
      </c>
      <c r="C68" s="528" t="s">
        <v>6288</v>
      </c>
      <c r="D68" s="529">
        <v>160</v>
      </c>
      <c r="E68" s="439">
        <v>3</v>
      </c>
      <c r="F68" s="440" t="s">
        <v>5577</v>
      </c>
      <c r="G68" s="441">
        <v>161</v>
      </c>
      <c r="H68" s="469">
        <v>1</v>
      </c>
      <c r="I68" s="469" t="s">
        <v>1858</v>
      </c>
      <c r="J68" s="470">
        <v>3</v>
      </c>
      <c r="K68" s="439">
        <v>3</v>
      </c>
      <c r="L68" s="440" t="s">
        <v>4079</v>
      </c>
      <c r="M68" s="441">
        <v>46</v>
      </c>
      <c r="N68" s="265">
        <v>3</v>
      </c>
      <c r="O68" s="266" t="s">
        <v>3296</v>
      </c>
      <c r="P68" s="266">
        <v>54</v>
      </c>
      <c r="Q68" s="142">
        <v>4</v>
      </c>
      <c r="R68" s="143" t="s">
        <v>2548</v>
      </c>
      <c r="S68" s="144">
        <v>64</v>
      </c>
      <c r="T68" s="132">
        <v>5</v>
      </c>
      <c r="U68" s="279" t="s">
        <v>1803</v>
      </c>
      <c r="V68" s="133">
        <v>45</v>
      </c>
      <c r="W68" s="307">
        <v>1</v>
      </c>
      <c r="X68" s="308" t="s">
        <v>1049</v>
      </c>
      <c r="Y68" s="309">
        <v>102</v>
      </c>
      <c r="Z68" s="265">
        <v>3</v>
      </c>
      <c r="AA68" s="266" t="s">
        <v>309</v>
      </c>
      <c r="AB68" s="266">
        <v>149</v>
      </c>
      <c r="AC68" s="81">
        <v>2</v>
      </c>
      <c r="AD68" s="82">
        <v>130750</v>
      </c>
      <c r="AE68" s="83">
        <v>99</v>
      </c>
      <c r="AF68" s="63">
        <v>2</v>
      </c>
      <c r="AG68" s="14">
        <v>163750</v>
      </c>
      <c r="AH68" s="64">
        <v>340</v>
      </c>
      <c r="AI68" s="81">
        <v>1</v>
      </c>
      <c r="AJ68" s="82">
        <v>117000</v>
      </c>
      <c r="AK68" s="83">
        <v>9</v>
      </c>
      <c r="AL68" s="63">
        <v>1</v>
      </c>
      <c r="AM68" s="14">
        <v>220000</v>
      </c>
      <c r="AN68" s="64">
        <v>112</v>
      </c>
      <c r="AO68" s="81">
        <v>2</v>
      </c>
      <c r="AP68" s="82">
        <v>245750</v>
      </c>
      <c r="AQ68" s="83">
        <v>116</v>
      </c>
      <c r="AR68" s="63">
        <v>1</v>
      </c>
      <c r="AS68" s="14">
        <v>31500</v>
      </c>
      <c r="AT68" s="64">
        <v>78</v>
      </c>
      <c r="AU68" s="78">
        <v>1</v>
      </c>
      <c r="AV68" s="79">
        <v>25000</v>
      </c>
      <c r="AW68" s="80">
        <v>43</v>
      </c>
      <c r="AX68" s="61">
        <v>4</v>
      </c>
      <c r="AY68" s="13">
        <v>104425</v>
      </c>
      <c r="AZ68" s="62">
        <v>58</v>
      </c>
      <c r="BA68" s="81"/>
      <c r="BB68" s="82"/>
      <c r="BC68" s="83"/>
      <c r="BD68" s="132"/>
      <c r="BE68"/>
      <c r="BF68" s="133"/>
      <c r="BG68" s="142"/>
      <c r="BH68" s="143"/>
      <c r="BI68" s="144"/>
      <c r="BJ68" s="132"/>
      <c r="BK68"/>
      <c r="BL68" s="133"/>
      <c r="BM68" s="81"/>
      <c r="BN68" s="82"/>
      <c r="BO68" s="83"/>
    </row>
    <row r="69" spans="1:67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469">
        <v>0</v>
      </c>
      <c r="I69" s="469" t="s">
        <v>270</v>
      </c>
      <c r="J69" s="470">
        <v>0</v>
      </c>
      <c r="K69" s="439">
        <v>0</v>
      </c>
      <c r="L69" s="440" t="s">
        <v>270</v>
      </c>
      <c r="M69" s="441">
        <v>0</v>
      </c>
      <c r="N69" s="265">
        <v>1</v>
      </c>
      <c r="O69" s="266" t="s">
        <v>664</v>
      </c>
      <c r="P69" s="266">
        <v>10</v>
      </c>
      <c r="Q69" s="142">
        <v>1</v>
      </c>
      <c r="R69" s="143" t="s">
        <v>2549</v>
      </c>
      <c r="S69" s="144">
        <v>81</v>
      </c>
      <c r="T69" s="132">
        <v>3</v>
      </c>
      <c r="U69" s="279" t="s">
        <v>1804</v>
      </c>
      <c r="V69" s="133">
        <v>91</v>
      </c>
      <c r="W69" s="307">
        <v>5</v>
      </c>
      <c r="X69" s="308" t="s">
        <v>1050</v>
      </c>
      <c r="Y69" s="309">
        <v>90</v>
      </c>
      <c r="Z69" s="265">
        <v>1</v>
      </c>
      <c r="AA69" s="266" t="s">
        <v>310</v>
      </c>
      <c r="AB69" s="266">
        <v>20</v>
      </c>
      <c r="AC69" s="81">
        <v>0</v>
      </c>
      <c r="AD69" s="82">
        <v>0</v>
      </c>
      <c r="AE69" s="83">
        <v>0</v>
      </c>
      <c r="AF69" s="63">
        <v>1</v>
      </c>
      <c r="AG69" s="14">
        <v>185000</v>
      </c>
      <c r="AH69" s="64">
        <v>759</v>
      </c>
      <c r="AI69" s="81">
        <v>1</v>
      </c>
      <c r="AJ69" s="82">
        <v>66000</v>
      </c>
      <c r="AK69" s="83">
        <v>63</v>
      </c>
      <c r="AL69" s="63">
        <v>1</v>
      </c>
      <c r="AM69" s="14">
        <v>50000</v>
      </c>
      <c r="AN69" s="64">
        <v>141</v>
      </c>
      <c r="AO69" s="81">
        <v>0</v>
      </c>
      <c r="AP69" s="82"/>
      <c r="AQ69" s="83"/>
      <c r="AR69" s="63">
        <v>1</v>
      </c>
      <c r="AS69" s="14">
        <v>125000</v>
      </c>
      <c r="AT69" s="64">
        <v>127</v>
      </c>
      <c r="AU69" s="81">
        <v>0</v>
      </c>
      <c r="AV69" s="82"/>
      <c r="AW69" s="83"/>
      <c r="AX69" s="61">
        <v>5</v>
      </c>
      <c r="AY69" s="13">
        <v>107100</v>
      </c>
      <c r="AZ69" s="62">
        <v>95</v>
      </c>
      <c r="BA69" s="81"/>
      <c r="BB69" s="82"/>
      <c r="BC69" s="83"/>
      <c r="BD69" s="132"/>
      <c r="BE69"/>
      <c r="BF69" s="133"/>
      <c r="BG69" s="142"/>
      <c r="BH69" s="143"/>
      <c r="BI69" s="144"/>
      <c r="BJ69" s="132"/>
      <c r="BK69"/>
      <c r="BL69" s="133"/>
      <c r="BM69" s="81"/>
      <c r="BN69" s="82"/>
      <c r="BO69" s="83"/>
    </row>
    <row r="70" spans="1:67" x14ac:dyDescent="0.2">
      <c r="A70" t="s">
        <v>228</v>
      </c>
      <c r="B70" s="527">
        <v>1</v>
      </c>
      <c r="C70" s="528" t="s">
        <v>6280</v>
      </c>
      <c r="D70" s="529">
        <v>18</v>
      </c>
      <c r="E70" s="439">
        <v>0</v>
      </c>
      <c r="F70" s="440" t="s">
        <v>270</v>
      </c>
      <c r="G70" s="441">
        <v>0</v>
      </c>
      <c r="H70" s="469">
        <v>0</v>
      </c>
      <c r="I70" s="469" t="s">
        <v>270</v>
      </c>
      <c r="J70" s="470">
        <v>0</v>
      </c>
      <c r="K70" s="439">
        <v>0</v>
      </c>
      <c r="L70" s="440" t="s">
        <v>270</v>
      </c>
      <c r="M70" s="441">
        <v>0</v>
      </c>
      <c r="N70" s="265">
        <v>0</v>
      </c>
      <c r="O70" s="266" t="s">
        <v>270</v>
      </c>
      <c r="P70" s="266">
        <v>0</v>
      </c>
      <c r="Q70" s="142">
        <v>1</v>
      </c>
      <c r="R70" s="143" t="s">
        <v>2550</v>
      </c>
      <c r="S70" s="144">
        <v>68</v>
      </c>
      <c r="T70" s="132">
        <v>0</v>
      </c>
      <c r="U70" s="279" t="s">
        <v>270</v>
      </c>
      <c r="V70" s="133">
        <v>0</v>
      </c>
      <c r="W70" s="307">
        <v>1</v>
      </c>
      <c r="X70" s="308" t="s">
        <v>1051</v>
      </c>
      <c r="Y70" s="309">
        <v>104</v>
      </c>
      <c r="Z70" s="265">
        <v>1</v>
      </c>
      <c r="AA70" s="266" t="s">
        <v>311</v>
      </c>
      <c r="AB70" s="266">
        <v>25</v>
      </c>
      <c r="AC70" s="81">
        <v>0</v>
      </c>
      <c r="AD70" s="82">
        <v>0</v>
      </c>
      <c r="AE70" s="83">
        <v>0</v>
      </c>
      <c r="AF70" s="63">
        <v>0</v>
      </c>
      <c r="AG70" s="14">
        <v>0</v>
      </c>
      <c r="AH70" s="64">
        <v>0</v>
      </c>
      <c r="AI70" s="81">
        <v>0</v>
      </c>
      <c r="AJ70" s="82"/>
      <c r="AK70" s="83"/>
      <c r="AL70" s="63">
        <v>0</v>
      </c>
      <c r="AN70" s="64"/>
      <c r="AO70" s="81">
        <v>0</v>
      </c>
      <c r="AP70" s="82"/>
      <c r="AQ70" s="83"/>
      <c r="AR70" s="63">
        <v>0</v>
      </c>
      <c r="AS70" s="14"/>
      <c r="AT70" s="64"/>
      <c r="AU70" s="81">
        <v>0</v>
      </c>
      <c r="AV70" s="82"/>
      <c r="AW70" s="83"/>
      <c r="AX70" s="63">
        <v>0</v>
      </c>
      <c r="AZ70" s="64"/>
      <c r="BA70" s="81"/>
      <c r="BB70" s="82"/>
      <c r="BC70" s="83"/>
      <c r="BD70" s="132"/>
      <c r="BE70"/>
      <c r="BF70" s="133"/>
      <c r="BG70" s="142"/>
      <c r="BH70" s="143"/>
      <c r="BI70" s="144"/>
      <c r="BJ70" s="132"/>
      <c r="BK70"/>
      <c r="BL70" s="133"/>
      <c r="BM70" s="81"/>
      <c r="BN70" s="82"/>
      <c r="BO70" s="83"/>
    </row>
    <row r="71" spans="1:67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469">
        <v>0</v>
      </c>
      <c r="I71" s="469" t="s">
        <v>270</v>
      </c>
      <c r="J71" s="470">
        <v>0</v>
      </c>
      <c r="K71" s="439">
        <v>2</v>
      </c>
      <c r="L71" s="440" t="s">
        <v>4080</v>
      </c>
      <c r="M71" s="441">
        <v>44</v>
      </c>
      <c r="N71" s="265">
        <v>1</v>
      </c>
      <c r="O71" s="266" t="s">
        <v>3297</v>
      </c>
      <c r="P71" s="266">
        <v>12</v>
      </c>
      <c r="Q71" s="142">
        <v>1</v>
      </c>
      <c r="R71" s="143" t="s">
        <v>1484</v>
      </c>
      <c r="S71" s="144">
        <v>12</v>
      </c>
      <c r="T71" s="132">
        <v>1</v>
      </c>
      <c r="U71" s="279" t="s">
        <v>1805</v>
      </c>
      <c r="V71" s="133">
        <v>18</v>
      </c>
      <c r="W71" s="307">
        <v>2</v>
      </c>
      <c r="X71" s="308" t="s">
        <v>1052</v>
      </c>
      <c r="Y71" s="309">
        <v>104</v>
      </c>
      <c r="Z71" s="265">
        <v>2</v>
      </c>
      <c r="AA71" s="266" t="s">
        <v>312</v>
      </c>
      <c r="AB71" s="266">
        <v>9</v>
      </c>
      <c r="AC71" s="81">
        <v>1</v>
      </c>
      <c r="AD71" s="82">
        <v>178000</v>
      </c>
      <c r="AE71" s="83">
        <v>3</v>
      </c>
      <c r="AF71" s="63">
        <v>4</v>
      </c>
      <c r="AG71" s="14">
        <v>92175</v>
      </c>
      <c r="AH71" s="64">
        <v>116</v>
      </c>
      <c r="AI71" s="81">
        <v>3</v>
      </c>
      <c r="AJ71" s="82">
        <v>983000</v>
      </c>
      <c r="AK71" s="83">
        <v>102</v>
      </c>
      <c r="AL71" s="63">
        <v>1</v>
      </c>
      <c r="AM71" s="14">
        <v>70000</v>
      </c>
      <c r="AN71" s="64">
        <v>16</v>
      </c>
      <c r="AO71" s="81">
        <v>0</v>
      </c>
      <c r="AP71" s="82"/>
      <c r="AQ71" s="83"/>
      <c r="AR71" s="63">
        <v>2</v>
      </c>
      <c r="AS71" s="14">
        <v>77000</v>
      </c>
      <c r="AT71" s="64">
        <v>79</v>
      </c>
      <c r="AU71" s="78">
        <v>1</v>
      </c>
      <c r="AV71" s="79">
        <v>95000</v>
      </c>
      <c r="AW71" s="80">
        <v>1</v>
      </c>
      <c r="AX71" s="61">
        <v>1</v>
      </c>
      <c r="AY71" s="13">
        <v>128000</v>
      </c>
      <c r="AZ71" s="62">
        <v>200</v>
      </c>
      <c r="BA71" s="81"/>
      <c r="BB71" s="82"/>
      <c r="BC71" s="83"/>
      <c r="BD71" s="132"/>
      <c r="BE71"/>
      <c r="BF71" s="133"/>
      <c r="BG71" s="142"/>
      <c r="BH71" s="143"/>
      <c r="BI71" s="144"/>
      <c r="BJ71" s="132"/>
      <c r="BK71"/>
      <c r="BL71" s="133"/>
      <c r="BM71" s="81"/>
      <c r="BN71" s="82"/>
      <c r="BO71" s="83"/>
    </row>
    <row r="72" spans="1:67" x14ac:dyDescent="0.2">
      <c r="A72" t="s">
        <v>229</v>
      </c>
      <c r="B72" s="527">
        <v>2</v>
      </c>
      <c r="C72" s="528" t="s">
        <v>6281</v>
      </c>
      <c r="D72" s="529">
        <v>59</v>
      </c>
      <c r="E72" s="439">
        <v>1</v>
      </c>
      <c r="F72" s="440" t="s">
        <v>1053</v>
      </c>
      <c r="G72" s="441">
        <v>95</v>
      </c>
      <c r="H72" s="469">
        <v>4</v>
      </c>
      <c r="I72" s="469" t="s">
        <v>4815</v>
      </c>
      <c r="J72" s="470">
        <v>11</v>
      </c>
      <c r="K72" s="439">
        <v>1</v>
      </c>
      <c r="L72" s="440" t="s">
        <v>4081</v>
      </c>
      <c r="M72" s="441">
        <v>244</v>
      </c>
      <c r="N72" s="265">
        <v>5</v>
      </c>
      <c r="O72" s="266" t="s">
        <v>464</v>
      </c>
      <c r="P72" s="266">
        <v>68</v>
      </c>
      <c r="Q72" s="142">
        <v>4</v>
      </c>
      <c r="R72" s="143" t="s">
        <v>2551</v>
      </c>
      <c r="S72" s="144">
        <v>31</v>
      </c>
      <c r="T72" s="132">
        <v>2</v>
      </c>
      <c r="U72" s="279" t="s">
        <v>1806</v>
      </c>
      <c r="V72" s="133">
        <v>105</v>
      </c>
      <c r="W72" s="307">
        <v>2</v>
      </c>
      <c r="X72" s="308" t="s">
        <v>1053</v>
      </c>
      <c r="Y72" s="309">
        <v>201</v>
      </c>
      <c r="Z72" s="265">
        <v>3</v>
      </c>
      <c r="AA72" s="266" t="s">
        <v>313</v>
      </c>
      <c r="AB72" s="266">
        <v>101</v>
      </c>
      <c r="AC72" s="81">
        <v>0</v>
      </c>
      <c r="AD72" s="82">
        <v>0</v>
      </c>
      <c r="AE72" s="83">
        <v>0</v>
      </c>
      <c r="AF72" s="63">
        <v>4</v>
      </c>
      <c r="AG72" s="14">
        <v>194694</v>
      </c>
      <c r="AH72" s="64">
        <v>83</v>
      </c>
      <c r="AI72" s="81">
        <v>2</v>
      </c>
      <c r="AJ72" s="82">
        <v>345000</v>
      </c>
      <c r="AK72" s="83">
        <v>295</v>
      </c>
      <c r="AL72" s="63">
        <v>0</v>
      </c>
      <c r="AN72" s="64"/>
      <c r="AO72" s="81">
        <v>1</v>
      </c>
      <c r="AP72" s="82">
        <v>332000</v>
      </c>
      <c r="AQ72" s="83">
        <v>304</v>
      </c>
      <c r="AR72" s="63">
        <v>1</v>
      </c>
      <c r="AS72" s="14">
        <v>127500</v>
      </c>
      <c r="AT72" s="64">
        <v>9</v>
      </c>
      <c r="AU72" s="81">
        <v>0</v>
      </c>
      <c r="AV72" s="82"/>
      <c r="AW72" s="83"/>
      <c r="AX72" s="61">
        <v>2</v>
      </c>
      <c r="AY72" s="13">
        <v>306250</v>
      </c>
      <c r="AZ72" s="62">
        <v>76</v>
      </c>
      <c r="BA72" s="81"/>
      <c r="BB72" s="82"/>
      <c r="BC72" s="83"/>
      <c r="BD72" s="132"/>
      <c r="BE72"/>
      <c r="BF72" s="133"/>
      <c r="BG72" s="142"/>
      <c r="BH72" s="143"/>
      <c r="BI72" s="144"/>
      <c r="BJ72" s="132"/>
      <c r="BK72"/>
      <c r="BL72" s="133"/>
      <c r="BM72" s="81"/>
      <c r="BN72" s="82"/>
      <c r="BO72" s="83"/>
    </row>
    <row r="73" spans="1:67" x14ac:dyDescent="0.2">
      <c r="A73" t="s">
        <v>230</v>
      </c>
      <c r="B73" s="527">
        <v>1</v>
      </c>
      <c r="C73" s="528" t="s">
        <v>6289</v>
      </c>
      <c r="D73" s="529">
        <v>32</v>
      </c>
      <c r="E73" s="439">
        <v>1</v>
      </c>
      <c r="F73" s="440" t="s">
        <v>4331</v>
      </c>
      <c r="G73" s="441">
        <v>6</v>
      </c>
      <c r="H73" s="469">
        <v>1</v>
      </c>
      <c r="I73" s="469" t="s">
        <v>368</v>
      </c>
      <c r="J73" s="470">
        <v>153</v>
      </c>
      <c r="K73" s="439">
        <v>1</v>
      </c>
      <c r="L73" s="440" t="s">
        <v>3470</v>
      </c>
      <c r="M73" s="441">
        <v>155</v>
      </c>
      <c r="N73" s="265">
        <v>0</v>
      </c>
      <c r="O73" s="266" t="s">
        <v>270</v>
      </c>
      <c r="P73" s="266">
        <v>0</v>
      </c>
      <c r="Q73" s="142">
        <v>0</v>
      </c>
      <c r="R73" s="143" t="s">
        <v>270</v>
      </c>
      <c r="S73" s="144">
        <v>0</v>
      </c>
      <c r="T73" s="132">
        <v>0</v>
      </c>
      <c r="U73" s="279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65">
        <v>1</v>
      </c>
      <c r="AA73" s="266" t="s">
        <v>314</v>
      </c>
      <c r="AB73" s="266">
        <v>34</v>
      </c>
      <c r="AC73" s="81">
        <v>0</v>
      </c>
      <c r="AD73" s="82">
        <v>0</v>
      </c>
      <c r="AE73" s="83">
        <v>0</v>
      </c>
      <c r="AF73" s="63">
        <v>0</v>
      </c>
      <c r="AG73" s="14">
        <v>0</v>
      </c>
      <c r="AH73" s="64">
        <v>0</v>
      </c>
      <c r="AI73" s="81">
        <v>0</v>
      </c>
      <c r="AJ73" s="82"/>
      <c r="AK73" s="83"/>
      <c r="AL73" s="63">
        <v>1</v>
      </c>
      <c r="AM73" s="14">
        <v>315000</v>
      </c>
      <c r="AN73" s="64">
        <v>51</v>
      </c>
      <c r="AO73" s="81">
        <v>0</v>
      </c>
      <c r="AP73" s="82"/>
      <c r="AQ73" s="83"/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Z73" s="64"/>
      <c r="BA73" s="81"/>
      <c r="BB73" s="82"/>
      <c r="BC73" s="83"/>
      <c r="BD73" s="132"/>
      <c r="BE73"/>
      <c r="BF73" s="133"/>
      <c r="BG73" s="142"/>
      <c r="BH73" s="143"/>
      <c r="BI73" s="144"/>
      <c r="BJ73" s="132"/>
      <c r="BK73"/>
      <c r="BL73" s="133"/>
      <c r="BM73" s="81"/>
      <c r="BN73" s="82"/>
      <c r="BO73" s="83"/>
    </row>
    <row r="74" spans="1:67" x14ac:dyDescent="0.2">
      <c r="A74" t="s">
        <v>231</v>
      </c>
      <c r="B74" s="527">
        <v>33</v>
      </c>
      <c r="C74" s="528" t="s">
        <v>6290</v>
      </c>
      <c r="D74" s="529">
        <v>32</v>
      </c>
      <c r="E74" s="439">
        <v>37</v>
      </c>
      <c r="F74" s="440" t="s">
        <v>5578</v>
      </c>
      <c r="G74" s="441">
        <v>32</v>
      </c>
      <c r="H74" s="469">
        <v>29</v>
      </c>
      <c r="I74" s="469" t="s">
        <v>4816</v>
      </c>
      <c r="J74" s="470">
        <v>23</v>
      </c>
      <c r="K74" s="439">
        <v>31</v>
      </c>
      <c r="L74" s="440" t="s">
        <v>4082</v>
      </c>
      <c r="M74" s="441">
        <v>62</v>
      </c>
      <c r="N74" s="265">
        <v>29</v>
      </c>
      <c r="O74" s="266" t="s">
        <v>3298</v>
      </c>
      <c r="P74" s="266">
        <v>52</v>
      </c>
      <c r="Q74" s="142">
        <v>44</v>
      </c>
      <c r="R74" s="143" t="s">
        <v>2552</v>
      </c>
      <c r="S74" s="144">
        <v>68</v>
      </c>
      <c r="T74" s="132">
        <v>30</v>
      </c>
      <c r="U74" s="279" t="s">
        <v>1807</v>
      </c>
      <c r="V74" s="133">
        <v>129</v>
      </c>
      <c r="W74" s="307">
        <v>28</v>
      </c>
      <c r="X74" s="308" t="s">
        <v>1055</v>
      </c>
      <c r="Y74" s="309">
        <v>138</v>
      </c>
      <c r="Z74" s="265">
        <v>33</v>
      </c>
      <c r="AA74" s="266" t="s">
        <v>315</v>
      </c>
      <c r="AB74" s="266">
        <v>137</v>
      </c>
      <c r="AC74" s="81">
        <v>31</v>
      </c>
      <c r="AD74" s="82">
        <v>73254</v>
      </c>
      <c r="AE74" s="83">
        <v>152</v>
      </c>
      <c r="AF74" s="63">
        <v>20</v>
      </c>
      <c r="AG74" s="14">
        <v>77312</v>
      </c>
      <c r="AH74" s="64">
        <v>120</v>
      </c>
      <c r="AI74" s="81">
        <v>15</v>
      </c>
      <c r="AJ74" s="82">
        <v>80282</v>
      </c>
      <c r="AK74" s="83">
        <v>103</v>
      </c>
      <c r="AL74" s="63">
        <v>19</v>
      </c>
      <c r="AM74" s="14">
        <v>58201</v>
      </c>
      <c r="AN74" s="64">
        <v>97</v>
      </c>
      <c r="AO74" s="81">
        <v>23</v>
      </c>
      <c r="AP74" s="82">
        <v>76317</v>
      </c>
      <c r="AQ74" s="83">
        <v>109</v>
      </c>
      <c r="AR74" s="63">
        <v>25</v>
      </c>
      <c r="AS74" s="14">
        <v>66070</v>
      </c>
      <c r="AT74" s="64">
        <v>115</v>
      </c>
      <c r="AU74" s="78">
        <v>35</v>
      </c>
      <c r="AV74" s="79">
        <v>83838</v>
      </c>
      <c r="AW74" s="80">
        <v>110</v>
      </c>
      <c r="AX74" s="61">
        <v>51</v>
      </c>
      <c r="AY74" s="13">
        <v>85133</v>
      </c>
      <c r="AZ74" s="62">
        <v>135</v>
      </c>
      <c r="BA74" s="81"/>
      <c r="BB74" s="82"/>
      <c r="BC74" s="83"/>
      <c r="BD74" s="132"/>
      <c r="BE74"/>
      <c r="BF74" s="133"/>
      <c r="BG74" s="142"/>
      <c r="BH74" s="143"/>
      <c r="BI74" s="144"/>
      <c r="BJ74" s="132"/>
      <c r="BK74"/>
      <c r="BL74" s="133"/>
      <c r="BM74" s="81"/>
      <c r="BN74" s="82"/>
      <c r="BO74" s="83"/>
    </row>
    <row r="75" spans="1:67" x14ac:dyDescent="0.2">
      <c r="A75" t="s">
        <v>238</v>
      </c>
      <c r="B75" s="527">
        <v>1</v>
      </c>
      <c r="C75" s="528" t="s">
        <v>368</v>
      </c>
      <c r="D75" s="529">
        <v>74</v>
      </c>
      <c r="E75" s="439">
        <v>2</v>
      </c>
      <c r="F75" s="440" t="s">
        <v>5579</v>
      </c>
      <c r="G75" s="441">
        <v>63</v>
      </c>
      <c r="H75" s="469">
        <v>1</v>
      </c>
      <c r="I75" s="469" t="s">
        <v>300</v>
      </c>
      <c r="J75" s="470">
        <v>4</v>
      </c>
      <c r="K75" s="439">
        <v>2</v>
      </c>
      <c r="L75" s="440" t="s">
        <v>4083</v>
      </c>
      <c r="M75" s="441">
        <v>4</v>
      </c>
      <c r="N75" s="265">
        <v>2</v>
      </c>
      <c r="O75" s="266" t="s">
        <v>3299</v>
      </c>
      <c r="P75" s="266">
        <v>96</v>
      </c>
      <c r="Q75" s="142">
        <v>4</v>
      </c>
      <c r="R75" s="143" t="s">
        <v>2553</v>
      </c>
      <c r="S75" s="144">
        <v>62</v>
      </c>
      <c r="T75" s="132">
        <v>2</v>
      </c>
      <c r="U75" s="279" t="s">
        <v>1808</v>
      </c>
      <c r="V75" s="133">
        <v>251</v>
      </c>
      <c r="W75" s="307">
        <v>1</v>
      </c>
      <c r="X75" s="308" t="s">
        <v>1056</v>
      </c>
      <c r="Y75" s="309">
        <v>238</v>
      </c>
      <c r="Z75" s="265">
        <v>0</v>
      </c>
      <c r="AA75" s="266" t="s">
        <v>270</v>
      </c>
      <c r="AB75" s="266">
        <v>0</v>
      </c>
      <c r="AC75" s="81">
        <v>3</v>
      </c>
      <c r="AD75" s="82">
        <v>80667</v>
      </c>
      <c r="AE75" s="83">
        <v>120</v>
      </c>
      <c r="AF75" s="63">
        <v>1</v>
      </c>
      <c r="AG75" s="14">
        <v>55000</v>
      </c>
      <c r="AH75" s="64">
        <v>350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1</v>
      </c>
      <c r="AP75" s="82">
        <v>59000</v>
      </c>
      <c r="AQ75" s="83">
        <v>205</v>
      </c>
      <c r="AR75" s="63">
        <v>3</v>
      </c>
      <c r="AS75" s="14">
        <v>154333</v>
      </c>
      <c r="AT75" s="64">
        <v>207</v>
      </c>
      <c r="AU75" s="78">
        <v>2</v>
      </c>
      <c r="AV75" s="79">
        <v>118500</v>
      </c>
      <c r="AW75" s="80">
        <v>58</v>
      </c>
      <c r="AX75" s="61">
        <v>6</v>
      </c>
      <c r="AY75" s="13">
        <v>132232</v>
      </c>
      <c r="AZ75" s="62">
        <v>47</v>
      </c>
      <c r="BA75" s="81"/>
      <c r="BB75" s="82"/>
      <c r="BC75" s="83"/>
      <c r="BD75" s="132"/>
      <c r="BE75"/>
      <c r="BF75" s="133"/>
      <c r="BG75" s="142"/>
      <c r="BH75" s="143"/>
      <c r="BI75" s="144"/>
      <c r="BJ75" s="132"/>
      <c r="BK75"/>
      <c r="BL75" s="133"/>
      <c r="BM75" s="81"/>
      <c r="BN75" s="82"/>
      <c r="BO75" s="83"/>
    </row>
    <row r="76" spans="1:67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3</v>
      </c>
      <c r="F76" s="440" t="s">
        <v>5580</v>
      </c>
      <c r="G76" s="441">
        <v>17</v>
      </c>
      <c r="H76" s="469">
        <v>3</v>
      </c>
      <c r="I76" s="469" t="s">
        <v>4817</v>
      </c>
      <c r="J76" s="470">
        <v>7</v>
      </c>
      <c r="K76" s="439">
        <v>2</v>
      </c>
      <c r="L76" s="440" t="s">
        <v>4084</v>
      </c>
      <c r="M76" s="441">
        <v>5</v>
      </c>
      <c r="N76" s="265">
        <v>1</v>
      </c>
      <c r="O76" s="266" t="s">
        <v>2926</v>
      </c>
      <c r="P76" s="266">
        <v>5</v>
      </c>
      <c r="Q76" s="142">
        <v>0</v>
      </c>
      <c r="R76" s="143" t="s">
        <v>270</v>
      </c>
      <c r="S76" s="144">
        <v>0</v>
      </c>
      <c r="T76" s="132">
        <v>2</v>
      </c>
      <c r="U76" s="279" t="s">
        <v>1809</v>
      </c>
      <c r="V76" s="133">
        <v>39</v>
      </c>
      <c r="W76" s="307">
        <v>4</v>
      </c>
      <c r="X76" s="308" t="s">
        <v>1057</v>
      </c>
      <c r="Y76" s="309">
        <v>75</v>
      </c>
      <c r="Z76" s="265">
        <v>2</v>
      </c>
      <c r="AA76" s="266" t="s">
        <v>316</v>
      </c>
      <c r="AB76" s="266">
        <v>100</v>
      </c>
      <c r="AC76" s="81">
        <v>1</v>
      </c>
      <c r="AD76" s="82">
        <v>69000</v>
      </c>
      <c r="AE76" s="83">
        <v>317</v>
      </c>
      <c r="AF76" s="63">
        <v>2</v>
      </c>
      <c r="AG76" s="14">
        <v>123100</v>
      </c>
      <c r="AH76" s="64">
        <v>22</v>
      </c>
      <c r="AI76" s="81">
        <v>0</v>
      </c>
      <c r="AJ76" s="82"/>
      <c r="AK76" s="83"/>
      <c r="AL76" s="63">
        <v>0</v>
      </c>
      <c r="AN76" s="64"/>
      <c r="AO76" s="81">
        <v>0</v>
      </c>
      <c r="AP76" s="82"/>
      <c r="AQ76" s="83"/>
      <c r="AR76" s="63">
        <v>0</v>
      </c>
      <c r="AS76" s="14"/>
      <c r="AT76" s="64"/>
      <c r="AU76" s="78">
        <v>1</v>
      </c>
      <c r="AV76" s="79">
        <v>114000</v>
      </c>
      <c r="AW76" s="80">
        <v>17</v>
      </c>
      <c r="AX76" s="61">
        <v>3</v>
      </c>
      <c r="AY76" s="13">
        <v>132333</v>
      </c>
      <c r="AZ76" s="62">
        <v>221</v>
      </c>
      <c r="BA76" s="142"/>
      <c r="BB76" s="143"/>
      <c r="BC76" s="144"/>
      <c r="BD76" s="132"/>
      <c r="BE76"/>
      <c r="BF76" s="133"/>
      <c r="BG76" s="142"/>
      <c r="BH76" s="143"/>
      <c r="BI76" s="144"/>
      <c r="BJ76" s="132"/>
      <c r="BK76"/>
      <c r="BL76" s="133"/>
      <c r="BM76" s="81"/>
      <c r="BN76" s="82"/>
      <c r="BO76" s="83"/>
    </row>
    <row r="77" spans="1:67" x14ac:dyDescent="0.2">
      <c r="A77" s="21" t="s">
        <v>92</v>
      </c>
      <c r="B77" s="531"/>
      <c r="C77" s="532"/>
      <c r="D77" s="517"/>
      <c r="E77" s="123"/>
      <c r="F77" s="124"/>
      <c r="G77" s="125"/>
      <c r="H77" s="471"/>
      <c r="I77" s="471"/>
      <c r="J77" s="472"/>
      <c r="K77" s="123"/>
      <c r="L77" s="124"/>
      <c r="M77" s="125"/>
      <c r="N77" s="100"/>
      <c r="O77" s="21"/>
      <c r="P77" s="101"/>
      <c r="Q77" s="142"/>
      <c r="R77" s="143"/>
      <c r="S77" s="144"/>
      <c r="T77" s="132"/>
      <c r="V77" s="133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67"/>
      <c r="AM77" s="3"/>
      <c r="AN77" s="68"/>
      <c r="AO77" s="87"/>
      <c r="AP77" s="88"/>
      <c r="AQ77" s="89"/>
      <c r="AR77" s="107"/>
      <c r="AS77" s="7"/>
      <c r="AT77" s="108"/>
      <c r="AU77" s="114"/>
      <c r="AV77" s="115"/>
      <c r="AW77" s="116"/>
      <c r="AX77" s="126"/>
      <c r="AY77" s="17"/>
      <c r="AZ77" s="127"/>
      <c r="BA77" s="145"/>
      <c r="BB77" s="146"/>
      <c r="BC77" s="147"/>
      <c r="BD77" s="126"/>
      <c r="BE77" s="17"/>
      <c r="BF77" s="127"/>
      <c r="BG77" s="145"/>
      <c r="BH77" s="146"/>
      <c r="BI77" s="147"/>
      <c r="BJ77" s="126"/>
      <c r="BK77" s="17"/>
      <c r="BL77" s="127"/>
      <c r="BM77" s="81"/>
      <c r="BN77" s="82"/>
      <c r="BO77" s="83"/>
    </row>
    <row r="78" spans="1:67" x14ac:dyDescent="0.2">
      <c r="A78" s="19">
        <f ca="1">TODAY()</f>
        <v>45148</v>
      </c>
      <c r="B78" s="391">
        <v>2023</v>
      </c>
      <c r="C78" s="4"/>
      <c r="D78" s="392"/>
      <c r="E78" s="335">
        <v>2022</v>
      </c>
      <c r="F78" s="336"/>
      <c r="G78" s="337"/>
      <c r="H78" s="4">
        <v>2021</v>
      </c>
      <c r="I78" s="4"/>
      <c r="J78" s="392"/>
      <c r="K78" s="338">
        <v>2020</v>
      </c>
      <c r="L78" s="338"/>
      <c r="M78" s="339"/>
      <c r="N78" s="391">
        <v>2019</v>
      </c>
      <c r="O78" s="4"/>
      <c r="P78" s="392"/>
      <c r="Q78" s="338">
        <v>2018</v>
      </c>
      <c r="R78" s="338"/>
      <c r="S78" s="339"/>
      <c r="T78" s="391">
        <v>2017</v>
      </c>
      <c r="U78" s="290"/>
      <c r="V78" s="392"/>
      <c r="W78" s="87">
        <v>2016</v>
      </c>
      <c r="X78" s="88"/>
      <c r="Y78" s="89"/>
      <c r="Z78" s="67">
        <v>2015</v>
      </c>
      <c r="AA78" s="3"/>
      <c r="AB78" s="68"/>
      <c r="AC78" s="87">
        <v>2014</v>
      </c>
      <c r="AD78" s="88"/>
      <c r="AE78" s="89"/>
      <c r="AF78" s="67">
        <v>2013</v>
      </c>
      <c r="AG78" s="3"/>
      <c r="AH78" s="68"/>
      <c r="AI78" s="87">
        <v>2012</v>
      </c>
      <c r="AJ78" s="88"/>
      <c r="AK78" s="89"/>
      <c r="AL78" s="67">
        <v>2011</v>
      </c>
      <c r="AM78" s="3"/>
      <c r="AN78" s="68"/>
      <c r="AO78" s="87">
        <v>2010</v>
      </c>
      <c r="AP78" s="88"/>
      <c r="AQ78" s="89"/>
      <c r="AR78" s="102">
        <v>2009</v>
      </c>
      <c r="AS78" s="103"/>
      <c r="AT78" s="104"/>
      <c r="AU78" s="117">
        <v>2008</v>
      </c>
      <c r="AV78" s="118"/>
      <c r="AW78" s="119"/>
      <c r="AX78" s="102">
        <v>2007</v>
      </c>
      <c r="AY78" s="103"/>
      <c r="AZ78" s="104"/>
      <c r="BA78" s="117">
        <v>2006</v>
      </c>
      <c r="BB78" s="118"/>
      <c r="BC78" s="119"/>
      <c r="BD78" s="67">
        <v>2005</v>
      </c>
      <c r="BE78" s="3"/>
      <c r="BF78" s="68"/>
      <c r="BG78" s="87">
        <v>2004</v>
      </c>
      <c r="BH78" s="88"/>
      <c r="BI78" s="89"/>
      <c r="BJ78" s="67">
        <v>2003</v>
      </c>
      <c r="BK78" s="3"/>
      <c r="BL78" s="68"/>
      <c r="BM78" s="87">
        <v>2002</v>
      </c>
      <c r="BN78" s="82"/>
      <c r="BO78" s="83"/>
    </row>
    <row r="79" spans="1:67" x14ac:dyDescent="0.2">
      <c r="A79"/>
      <c r="B79" s="391" t="s">
        <v>262</v>
      </c>
      <c r="C79" s="4" t="s">
        <v>263</v>
      </c>
      <c r="D79" s="392" t="s">
        <v>264</v>
      </c>
      <c r="E79" s="411" t="s">
        <v>262</v>
      </c>
      <c r="F79" s="338" t="s">
        <v>263</v>
      </c>
      <c r="G79" s="339" t="s">
        <v>264</v>
      </c>
      <c r="H79" s="4" t="s">
        <v>262</v>
      </c>
      <c r="I79" s="4" t="s">
        <v>263</v>
      </c>
      <c r="J79" s="392" t="s">
        <v>264</v>
      </c>
      <c r="K79" s="338" t="s">
        <v>262</v>
      </c>
      <c r="L79" s="338" t="s">
        <v>263</v>
      </c>
      <c r="M79" s="339" t="s">
        <v>264</v>
      </c>
      <c r="N79" s="391" t="s">
        <v>262</v>
      </c>
      <c r="O79" s="4" t="s">
        <v>263</v>
      </c>
      <c r="P79" s="392" t="s">
        <v>264</v>
      </c>
      <c r="Q79" s="338" t="s">
        <v>262</v>
      </c>
      <c r="R79" s="338" t="s">
        <v>263</v>
      </c>
      <c r="S79" s="339" t="s">
        <v>264</v>
      </c>
      <c r="T79" s="391" t="s">
        <v>262</v>
      </c>
      <c r="U79" s="290" t="s">
        <v>263</v>
      </c>
      <c r="V79" s="392" t="s">
        <v>264</v>
      </c>
      <c r="W79" s="188" t="s">
        <v>262</v>
      </c>
      <c r="X79" s="189" t="s">
        <v>263</v>
      </c>
      <c r="Y79" s="190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57" t="s">
        <v>262</v>
      </c>
      <c r="AM79" s="46" t="s">
        <v>263</v>
      </c>
      <c r="AN79" s="58" t="s">
        <v>264</v>
      </c>
      <c r="AO79" s="72" t="s">
        <v>262</v>
      </c>
      <c r="AP79" s="73" t="s">
        <v>263</v>
      </c>
      <c r="AQ79" s="74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105" t="s">
        <v>262</v>
      </c>
      <c r="AY79" s="10" t="s">
        <v>263</v>
      </c>
      <c r="AZ79" s="106" t="s">
        <v>264</v>
      </c>
      <c r="BA79" s="120" t="s">
        <v>262</v>
      </c>
      <c r="BB79" s="121" t="s">
        <v>263</v>
      </c>
      <c r="BC79" s="122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73" t="s">
        <v>263</v>
      </c>
      <c r="BI79" s="74" t="s">
        <v>264</v>
      </c>
      <c r="BJ79" s="57" t="s">
        <v>262</v>
      </c>
      <c r="BK79" s="46" t="s">
        <v>263</v>
      </c>
      <c r="BL79" s="58" t="s">
        <v>264</v>
      </c>
      <c r="BM79" s="72" t="s">
        <v>262</v>
      </c>
      <c r="BN79" s="88" t="s">
        <v>263</v>
      </c>
      <c r="BO79" s="89" t="s">
        <v>264</v>
      </c>
    </row>
    <row r="80" spans="1:67" x14ac:dyDescent="0.2">
      <c r="A80" s="27" t="s">
        <v>20</v>
      </c>
      <c r="B80" s="524">
        <v>1730</v>
      </c>
      <c r="C80" s="525" t="s">
        <v>6335</v>
      </c>
      <c r="D80" s="526">
        <v>31</v>
      </c>
      <c r="E80" s="313">
        <v>2543</v>
      </c>
      <c r="F80" s="461" t="s">
        <v>5601</v>
      </c>
      <c r="G80" s="462">
        <v>35</v>
      </c>
      <c r="H80" s="273">
        <v>2401</v>
      </c>
      <c r="I80" s="476" t="s">
        <v>4851</v>
      </c>
      <c r="J80" s="477">
        <v>32</v>
      </c>
      <c r="K80" s="314">
        <v>2195</v>
      </c>
      <c r="L80" s="461" t="s">
        <v>4103</v>
      </c>
      <c r="M80" s="462">
        <v>44</v>
      </c>
      <c r="N80" s="272">
        <v>2095</v>
      </c>
      <c r="O80" s="273" t="s">
        <v>3320</v>
      </c>
      <c r="P80" s="274">
        <v>50</v>
      </c>
      <c r="Q80" s="220">
        <v>2252</v>
      </c>
      <c r="R80" s="221" t="s">
        <v>2574</v>
      </c>
      <c r="S80" s="222">
        <v>58</v>
      </c>
      <c r="T80" s="248">
        <v>2050</v>
      </c>
      <c r="U80" s="301" t="s">
        <v>1830</v>
      </c>
      <c r="V80" s="249">
        <v>74</v>
      </c>
      <c r="W80" s="313">
        <v>1956</v>
      </c>
      <c r="X80" s="314" t="s">
        <v>1078</v>
      </c>
      <c r="Y80" s="315">
        <v>90</v>
      </c>
      <c r="Z80" s="272">
        <v>1893</v>
      </c>
      <c r="AA80" s="273" t="s">
        <v>337</v>
      </c>
      <c r="AB80" s="274">
        <v>95</v>
      </c>
      <c r="AC80" s="75">
        <v>1764</v>
      </c>
      <c r="AD80" s="76">
        <v>130740</v>
      </c>
      <c r="AE80" s="77">
        <v>95</v>
      </c>
      <c r="AF80" s="59">
        <v>1942</v>
      </c>
      <c r="AG80" s="47">
        <v>122344</v>
      </c>
      <c r="AH80" s="60">
        <v>100</v>
      </c>
      <c r="AI80" s="75">
        <v>1710</v>
      </c>
      <c r="AJ80" s="76">
        <v>112049</v>
      </c>
      <c r="AK80" s="77">
        <v>110</v>
      </c>
      <c r="AL80" s="47">
        <v>1465</v>
      </c>
      <c r="AM80" s="47">
        <v>121749</v>
      </c>
      <c r="AN80" s="47">
        <v>111</v>
      </c>
      <c r="AO80" s="75">
        <v>1550</v>
      </c>
      <c r="AP80" s="76">
        <v>134527</v>
      </c>
      <c r="AQ80" s="77">
        <v>99</v>
      </c>
      <c r="AR80" s="47">
        <v>1476</v>
      </c>
      <c r="AS80" s="47">
        <v>116928</v>
      </c>
      <c r="AT80" s="47">
        <v>100</v>
      </c>
      <c r="AU80" s="96">
        <v>1572</v>
      </c>
      <c r="AV80" s="95">
        <v>169582</v>
      </c>
      <c r="AW80" s="97">
        <v>115</v>
      </c>
      <c r="AX80" s="28">
        <v>2084</v>
      </c>
      <c r="AY80" s="28">
        <v>185388</v>
      </c>
      <c r="AZ80" s="28">
        <v>99</v>
      </c>
      <c r="BA80" s="96">
        <v>2325</v>
      </c>
      <c r="BB80" s="95">
        <v>172669</v>
      </c>
      <c r="BC80" s="97">
        <v>75</v>
      </c>
      <c r="BD80" s="28">
        <v>2259</v>
      </c>
      <c r="BE80" s="28">
        <v>164408</v>
      </c>
      <c r="BF80" s="28">
        <v>69</v>
      </c>
      <c r="BG80" s="96">
        <v>2129</v>
      </c>
      <c r="BH80" s="95">
        <v>134796</v>
      </c>
      <c r="BI80" s="97">
        <v>66</v>
      </c>
      <c r="BJ80" s="28">
        <v>2157</v>
      </c>
      <c r="BK80" s="28">
        <v>138299</v>
      </c>
      <c r="BL80" s="28">
        <v>67</v>
      </c>
      <c r="BM80" s="96">
        <v>2009</v>
      </c>
      <c r="BN80" s="76">
        <v>124810</v>
      </c>
      <c r="BO80" s="77">
        <v>79</v>
      </c>
    </row>
    <row r="81" spans="1:67" x14ac:dyDescent="0.2">
      <c r="A81" s="20" t="s">
        <v>21</v>
      </c>
      <c r="B81" s="527">
        <v>5</v>
      </c>
      <c r="C81" s="528" t="s">
        <v>6316</v>
      </c>
      <c r="D81" s="529">
        <v>30</v>
      </c>
      <c r="E81" s="307">
        <v>19</v>
      </c>
      <c r="F81" s="440" t="s">
        <v>5582</v>
      </c>
      <c r="G81" s="441">
        <v>20</v>
      </c>
      <c r="H81" s="266">
        <v>11</v>
      </c>
      <c r="I81" s="469" t="s">
        <v>4832</v>
      </c>
      <c r="J81" s="470">
        <v>31</v>
      </c>
      <c r="K81" s="307">
        <v>19</v>
      </c>
      <c r="L81" s="440" t="s">
        <v>4086</v>
      </c>
      <c r="M81" s="441">
        <v>44</v>
      </c>
      <c r="N81" s="265">
        <v>22</v>
      </c>
      <c r="O81" s="266" t="s">
        <v>3301</v>
      </c>
      <c r="P81" s="266">
        <v>56</v>
      </c>
      <c r="Q81" s="142">
        <v>20</v>
      </c>
      <c r="R81" s="143" t="s">
        <v>2555</v>
      </c>
      <c r="S81" s="144">
        <v>51</v>
      </c>
      <c r="T81" s="132">
        <v>15</v>
      </c>
      <c r="U81" s="279" t="s">
        <v>1811</v>
      </c>
      <c r="V81" s="133">
        <v>95</v>
      </c>
      <c r="W81" s="307">
        <v>11</v>
      </c>
      <c r="X81" s="308" t="s">
        <v>1059</v>
      </c>
      <c r="Y81" s="309">
        <v>57</v>
      </c>
      <c r="Z81" s="262">
        <v>8</v>
      </c>
      <c r="AA81" s="266" t="s">
        <v>318</v>
      </c>
      <c r="AB81" s="266">
        <v>126</v>
      </c>
      <c r="AC81" s="81">
        <v>7</v>
      </c>
      <c r="AD81" s="82">
        <v>306788</v>
      </c>
      <c r="AE81" s="83">
        <v>82</v>
      </c>
      <c r="AF81" s="63">
        <v>16</v>
      </c>
      <c r="AG81" s="14">
        <v>321144</v>
      </c>
      <c r="AH81" s="64">
        <v>152</v>
      </c>
      <c r="AI81" s="81">
        <v>10</v>
      </c>
      <c r="AJ81" s="82">
        <v>225250</v>
      </c>
      <c r="AK81" s="83">
        <v>178</v>
      </c>
      <c r="AL81" s="63">
        <v>6</v>
      </c>
      <c r="AM81" s="14">
        <v>272408</v>
      </c>
      <c r="AN81" s="64">
        <v>141</v>
      </c>
      <c r="AO81" s="81">
        <v>13</v>
      </c>
      <c r="AP81" s="82">
        <v>255069</v>
      </c>
      <c r="AQ81" s="83">
        <v>155</v>
      </c>
      <c r="AR81" s="63">
        <v>8</v>
      </c>
      <c r="AS81" s="14">
        <v>254688</v>
      </c>
      <c r="AT81" s="64">
        <v>103</v>
      </c>
      <c r="AU81" s="78">
        <v>10</v>
      </c>
      <c r="AV81" s="79">
        <v>380159</v>
      </c>
      <c r="AW81" s="80">
        <v>189</v>
      </c>
      <c r="AX81" s="63">
        <v>13</v>
      </c>
      <c r="AY81" s="14">
        <v>292071</v>
      </c>
      <c r="AZ81" s="64">
        <v>81</v>
      </c>
      <c r="BA81" s="81">
        <v>10</v>
      </c>
      <c r="BB81" s="82">
        <v>301740</v>
      </c>
      <c r="BC81" s="83">
        <v>78</v>
      </c>
      <c r="BD81" s="63">
        <v>14</v>
      </c>
      <c r="BE81" s="14">
        <v>355886</v>
      </c>
      <c r="BF81" s="64">
        <v>129</v>
      </c>
      <c r="BG81" s="81">
        <v>10</v>
      </c>
      <c r="BH81" s="82">
        <v>440910</v>
      </c>
      <c r="BI81" s="83">
        <v>106</v>
      </c>
      <c r="BJ81" s="63">
        <v>12</v>
      </c>
      <c r="BK81" s="14">
        <v>258083</v>
      </c>
      <c r="BL81" s="64">
        <v>90</v>
      </c>
      <c r="BM81" s="81">
        <v>13</v>
      </c>
      <c r="BN81" s="82">
        <v>349000</v>
      </c>
      <c r="BO81" s="83">
        <v>79</v>
      </c>
    </row>
    <row r="82" spans="1:67" x14ac:dyDescent="0.2">
      <c r="A82" s="20" t="s">
        <v>22</v>
      </c>
      <c r="B82" s="527">
        <v>38</v>
      </c>
      <c r="C82" s="528" t="s">
        <v>6317</v>
      </c>
      <c r="D82" s="529">
        <v>29</v>
      </c>
      <c r="E82" s="439">
        <v>50</v>
      </c>
      <c r="F82" s="440" t="s">
        <v>5583</v>
      </c>
      <c r="G82" s="441">
        <v>21</v>
      </c>
      <c r="H82" s="469">
        <v>43</v>
      </c>
      <c r="I82" s="469" t="s">
        <v>4833</v>
      </c>
      <c r="J82" s="470">
        <v>25</v>
      </c>
      <c r="K82" s="439">
        <v>44</v>
      </c>
      <c r="L82" s="440" t="s">
        <v>4087</v>
      </c>
      <c r="M82" s="441">
        <v>42</v>
      </c>
      <c r="N82" s="265">
        <v>54</v>
      </c>
      <c r="O82" s="266" t="s">
        <v>3302</v>
      </c>
      <c r="P82" s="266">
        <v>42</v>
      </c>
      <c r="Q82" s="142">
        <v>32</v>
      </c>
      <c r="R82" s="143" t="s">
        <v>2556</v>
      </c>
      <c r="S82" s="144">
        <v>32</v>
      </c>
      <c r="T82" s="132">
        <v>36</v>
      </c>
      <c r="U82" s="279" t="s">
        <v>1812</v>
      </c>
      <c r="V82" s="133">
        <v>83</v>
      </c>
      <c r="W82" s="307">
        <v>36</v>
      </c>
      <c r="X82" s="308" t="s">
        <v>1060</v>
      </c>
      <c r="Y82" s="309">
        <v>75</v>
      </c>
      <c r="Z82" s="265">
        <v>22</v>
      </c>
      <c r="AA82" s="266" t="s">
        <v>319</v>
      </c>
      <c r="AB82" s="266">
        <v>85</v>
      </c>
      <c r="AC82" s="81">
        <v>39</v>
      </c>
      <c r="AD82" s="82">
        <v>100804</v>
      </c>
      <c r="AE82" s="83">
        <v>115</v>
      </c>
      <c r="AF82" s="63">
        <v>29</v>
      </c>
      <c r="AG82" s="14">
        <v>94776</v>
      </c>
      <c r="AH82" s="64">
        <v>103</v>
      </c>
      <c r="AI82" s="81">
        <v>30</v>
      </c>
      <c r="AJ82" s="82">
        <v>74603</v>
      </c>
      <c r="AK82" s="83">
        <v>89</v>
      </c>
      <c r="AL82" s="63">
        <v>28</v>
      </c>
      <c r="AM82" s="14">
        <v>107002</v>
      </c>
      <c r="AN82" s="64">
        <v>148</v>
      </c>
      <c r="AO82" s="81">
        <v>21</v>
      </c>
      <c r="AP82" s="82">
        <v>149552</v>
      </c>
      <c r="AQ82" s="83">
        <v>128</v>
      </c>
      <c r="AR82" s="63">
        <v>19</v>
      </c>
      <c r="AS82" s="14">
        <v>160958</v>
      </c>
      <c r="AT82" s="64">
        <v>97</v>
      </c>
      <c r="AU82" s="78">
        <v>23</v>
      </c>
      <c r="AV82" s="79">
        <v>149445</v>
      </c>
      <c r="AW82" s="80">
        <v>105</v>
      </c>
      <c r="AX82" s="63">
        <v>32</v>
      </c>
      <c r="AY82" s="14">
        <v>144244</v>
      </c>
      <c r="AZ82" s="64">
        <v>85</v>
      </c>
      <c r="BA82" s="81">
        <v>45</v>
      </c>
      <c r="BB82" s="82">
        <v>170544</v>
      </c>
      <c r="BC82" s="83">
        <v>74</v>
      </c>
      <c r="BD82" s="63">
        <v>35</v>
      </c>
      <c r="BE82" s="14">
        <v>141560</v>
      </c>
      <c r="BF82" s="64">
        <v>90</v>
      </c>
      <c r="BG82" s="81">
        <v>28</v>
      </c>
      <c r="BH82" s="82">
        <v>134839</v>
      </c>
      <c r="BI82" s="83">
        <v>51</v>
      </c>
      <c r="BJ82" s="63">
        <v>44</v>
      </c>
      <c r="BK82" s="14">
        <v>135731</v>
      </c>
      <c r="BL82" s="64">
        <v>48</v>
      </c>
      <c r="BM82" s="81">
        <v>36</v>
      </c>
      <c r="BN82" s="82">
        <v>130515</v>
      </c>
      <c r="BO82" s="83">
        <v>50</v>
      </c>
    </row>
    <row r="83" spans="1:67" x14ac:dyDescent="0.2">
      <c r="A83" s="20" t="s">
        <v>23</v>
      </c>
      <c r="B83" s="527">
        <v>21</v>
      </c>
      <c r="C83" s="528" t="s">
        <v>6318</v>
      </c>
      <c r="D83" s="529">
        <v>26</v>
      </c>
      <c r="E83" s="439">
        <v>44</v>
      </c>
      <c r="F83" s="440" t="s">
        <v>5584</v>
      </c>
      <c r="G83" s="441">
        <v>23</v>
      </c>
      <c r="H83" s="469">
        <v>55</v>
      </c>
      <c r="I83" s="469" t="s">
        <v>4834</v>
      </c>
      <c r="J83" s="470">
        <v>22</v>
      </c>
      <c r="K83" s="439">
        <v>46</v>
      </c>
      <c r="L83" s="440" t="s">
        <v>4088</v>
      </c>
      <c r="M83" s="441">
        <v>32</v>
      </c>
      <c r="N83" s="265">
        <v>55</v>
      </c>
      <c r="O83" s="266" t="s">
        <v>3303</v>
      </c>
      <c r="P83" s="266">
        <v>46</v>
      </c>
      <c r="Q83" s="142">
        <v>56</v>
      </c>
      <c r="R83" s="143" t="s">
        <v>2557</v>
      </c>
      <c r="S83" s="144">
        <v>53</v>
      </c>
      <c r="T83" s="132">
        <v>61</v>
      </c>
      <c r="U83" s="279" t="s">
        <v>1813</v>
      </c>
      <c r="V83" s="133">
        <v>81</v>
      </c>
      <c r="W83" s="307">
        <v>48</v>
      </c>
      <c r="X83" s="308" t="s">
        <v>1061</v>
      </c>
      <c r="Y83" s="309">
        <v>105</v>
      </c>
      <c r="Z83" s="265">
        <v>44</v>
      </c>
      <c r="AA83" s="266" t="s">
        <v>320</v>
      </c>
      <c r="AB83" s="266">
        <v>104</v>
      </c>
      <c r="AC83" s="81">
        <v>41</v>
      </c>
      <c r="AD83" s="82">
        <v>107445</v>
      </c>
      <c r="AE83" s="83">
        <v>92</v>
      </c>
      <c r="AF83" s="63">
        <v>32</v>
      </c>
      <c r="AG83" s="14">
        <v>87047</v>
      </c>
      <c r="AH83" s="64">
        <v>76</v>
      </c>
      <c r="AI83" s="81">
        <v>20</v>
      </c>
      <c r="AJ83" s="82">
        <v>113521</v>
      </c>
      <c r="AK83" s="83">
        <v>96</v>
      </c>
      <c r="AL83" s="63">
        <v>30</v>
      </c>
      <c r="AM83" s="14">
        <v>89039</v>
      </c>
      <c r="AN83" s="64">
        <v>113</v>
      </c>
      <c r="AO83" s="81">
        <v>35</v>
      </c>
      <c r="AP83" s="82">
        <v>144831</v>
      </c>
      <c r="AQ83" s="83">
        <v>100</v>
      </c>
      <c r="AR83" s="63">
        <v>23</v>
      </c>
      <c r="AS83" s="14">
        <v>123341</v>
      </c>
      <c r="AT83" s="64">
        <v>98</v>
      </c>
      <c r="AU83" s="78">
        <v>39</v>
      </c>
      <c r="AV83" s="79">
        <v>146207</v>
      </c>
      <c r="AW83" s="80">
        <v>124</v>
      </c>
      <c r="AX83" s="63">
        <v>46</v>
      </c>
      <c r="AY83" s="14">
        <v>161605</v>
      </c>
      <c r="AZ83" s="64">
        <v>97</v>
      </c>
      <c r="BA83" s="81">
        <v>52</v>
      </c>
      <c r="BB83" s="82">
        <v>184357</v>
      </c>
      <c r="BC83" s="83">
        <v>54</v>
      </c>
      <c r="BD83" s="63">
        <v>54</v>
      </c>
      <c r="BE83" s="14">
        <v>158797</v>
      </c>
      <c r="BF83" s="64">
        <v>80</v>
      </c>
      <c r="BG83" s="81">
        <v>35</v>
      </c>
      <c r="BH83" s="82">
        <v>128890</v>
      </c>
      <c r="BI83" s="83">
        <v>53</v>
      </c>
      <c r="BJ83" s="63">
        <v>34</v>
      </c>
      <c r="BK83" s="14">
        <v>121993</v>
      </c>
      <c r="BL83" s="64">
        <v>62</v>
      </c>
      <c r="BM83" s="81">
        <v>46</v>
      </c>
      <c r="BN83" s="82">
        <v>116177</v>
      </c>
      <c r="BO83" s="83">
        <v>95</v>
      </c>
    </row>
    <row r="84" spans="1:67" x14ac:dyDescent="0.2">
      <c r="A84" s="20" t="s">
        <v>24</v>
      </c>
      <c r="B84" s="527">
        <v>21</v>
      </c>
      <c r="C84" s="528" t="s">
        <v>6319</v>
      </c>
      <c r="D84" s="529">
        <v>35</v>
      </c>
      <c r="E84" s="439">
        <v>33</v>
      </c>
      <c r="F84" s="440" t="s">
        <v>5585</v>
      </c>
      <c r="G84" s="441">
        <v>27</v>
      </c>
      <c r="H84" s="469">
        <v>31</v>
      </c>
      <c r="I84" s="469" t="s">
        <v>4835</v>
      </c>
      <c r="J84" s="470">
        <v>47</v>
      </c>
      <c r="K84" s="439">
        <v>20</v>
      </c>
      <c r="L84" s="440" t="s">
        <v>3633</v>
      </c>
      <c r="M84" s="441">
        <v>32</v>
      </c>
      <c r="N84" s="265">
        <v>30</v>
      </c>
      <c r="O84" s="266" t="s">
        <v>3304</v>
      </c>
      <c r="P84" s="266">
        <v>48</v>
      </c>
      <c r="Q84" s="142">
        <v>28</v>
      </c>
      <c r="R84" s="143" t="s">
        <v>2558</v>
      </c>
      <c r="S84" s="144">
        <v>33</v>
      </c>
      <c r="T84" s="132">
        <v>29</v>
      </c>
      <c r="U84" s="279" t="s">
        <v>1814</v>
      </c>
      <c r="V84" s="133">
        <v>78</v>
      </c>
      <c r="W84" s="307">
        <v>25</v>
      </c>
      <c r="X84" s="308" t="s">
        <v>1062</v>
      </c>
      <c r="Y84" s="309">
        <v>101</v>
      </c>
      <c r="Z84" s="265">
        <v>22</v>
      </c>
      <c r="AA84" s="266" t="s">
        <v>321</v>
      </c>
      <c r="AB84" s="266">
        <v>91</v>
      </c>
      <c r="AC84" s="81">
        <v>23</v>
      </c>
      <c r="AD84" s="82">
        <v>350916</v>
      </c>
      <c r="AE84" s="83">
        <v>110</v>
      </c>
      <c r="AF84" s="63">
        <v>22</v>
      </c>
      <c r="AG84" s="14">
        <v>336591</v>
      </c>
      <c r="AH84" s="64">
        <v>102</v>
      </c>
      <c r="AI84" s="81">
        <v>13</v>
      </c>
      <c r="AJ84" s="82">
        <v>244385</v>
      </c>
      <c r="AK84" s="83">
        <v>90</v>
      </c>
      <c r="AL84" s="63">
        <v>10</v>
      </c>
      <c r="AM84" s="14">
        <v>413090</v>
      </c>
      <c r="AN84" s="64">
        <v>133</v>
      </c>
      <c r="AO84" s="81">
        <v>17</v>
      </c>
      <c r="AP84" s="82">
        <v>404401</v>
      </c>
      <c r="AQ84" s="83">
        <v>144</v>
      </c>
      <c r="AR84" s="63">
        <v>12</v>
      </c>
      <c r="AS84" s="14">
        <v>285546</v>
      </c>
      <c r="AT84" s="64">
        <v>149</v>
      </c>
      <c r="AU84" s="78">
        <v>16</v>
      </c>
      <c r="AV84" s="79">
        <v>495338</v>
      </c>
      <c r="AW84" s="80">
        <v>112</v>
      </c>
      <c r="AX84" s="63">
        <v>27</v>
      </c>
      <c r="AY84" s="14">
        <v>344980</v>
      </c>
      <c r="AZ84" s="64">
        <v>100</v>
      </c>
      <c r="BA84" s="81">
        <v>17</v>
      </c>
      <c r="BB84" s="82">
        <v>268465</v>
      </c>
      <c r="BC84" s="83">
        <v>86</v>
      </c>
      <c r="BD84" s="63">
        <v>29</v>
      </c>
      <c r="BE84" s="14">
        <v>324949</v>
      </c>
      <c r="BF84" s="64">
        <v>85</v>
      </c>
      <c r="BG84" s="81">
        <v>22</v>
      </c>
      <c r="BH84" s="82">
        <v>259950</v>
      </c>
      <c r="BI84" s="83">
        <v>74</v>
      </c>
      <c r="BJ84" s="63">
        <v>20</v>
      </c>
      <c r="BK84" s="14">
        <v>283168</v>
      </c>
      <c r="BL84" s="64">
        <v>106</v>
      </c>
      <c r="BM84" s="81">
        <v>23</v>
      </c>
      <c r="BN84" s="82">
        <v>296234</v>
      </c>
      <c r="BO84" s="83">
        <v>104</v>
      </c>
    </row>
    <row r="85" spans="1:67" x14ac:dyDescent="0.2">
      <c r="A85" s="20" t="s">
        <v>25</v>
      </c>
      <c r="B85" s="527">
        <v>75</v>
      </c>
      <c r="C85" s="528" t="s">
        <v>6320</v>
      </c>
      <c r="D85" s="529">
        <v>32</v>
      </c>
      <c r="E85" s="439">
        <v>89</v>
      </c>
      <c r="F85" s="440" t="s">
        <v>5586</v>
      </c>
      <c r="G85" s="441">
        <v>37</v>
      </c>
      <c r="H85" s="469">
        <v>108</v>
      </c>
      <c r="I85" s="469" t="s">
        <v>4836</v>
      </c>
      <c r="J85" s="470">
        <v>35</v>
      </c>
      <c r="K85" s="439">
        <v>99</v>
      </c>
      <c r="L85" s="440" t="s">
        <v>4089</v>
      </c>
      <c r="M85" s="441">
        <v>32</v>
      </c>
      <c r="N85" s="265">
        <v>71</v>
      </c>
      <c r="O85" s="266" t="s">
        <v>3305</v>
      </c>
      <c r="P85" s="266">
        <v>38</v>
      </c>
      <c r="Q85" s="142">
        <v>79</v>
      </c>
      <c r="R85" s="143" t="s">
        <v>2559</v>
      </c>
      <c r="S85" s="144">
        <v>47</v>
      </c>
      <c r="T85" s="132">
        <v>82</v>
      </c>
      <c r="U85" s="279" t="s">
        <v>1815</v>
      </c>
      <c r="V85" s="133">
        <v>62</v>
      </c>
      <c r="W85" s="307">
        <v>107</v>
      </c>
      <c r="X85" s="308" t="s">
        <v>1063</v>
      </c>
      <c r="Y85" s="309">
        <v>88</v>
      </c>
      <c r="Z85" s="265">
        <v>87</v>
      </c>
      <c r="AA85" s="266" t="s">
        <v>322</v>
      </c>
      <c r="AB85" s="266">
        <v>89</v>
      </c>
      <c r="AC85" s="81">
        <v>68</v>
      </c>
      <c r="AD85" s="82">
        <v>219533</v>
      </c>
      <c r="AE85" s="83">
        <v>97</v>
      </c>
      <c r="AF85" s="63">
        <v>80</v>
      </c>
      <c r="AG85" s="14">
        <v>189439</v>
      </c>
      <c r="AH85" s="64">
        <v>106</v>
      </c>
      <c r="AI85" s="81">
        <v>65</v>
      </c>
      <c r="AJ85" s="82">
        <v>183318</v>
      </c>
      <c r="AK85" s="83">
        <v>116</v>
      </c>
      <c r="AL85" s="63">
        <v>61</v>
      </c>
      <c r="AM85" s="14">
        <v>212736</v>
      </c>
      <c r="AN85" s="64">
        <v>122</v>
      </c>
      <c r="AO85" s="81">
        <v>63</v>
      </c>
      <c r="AP85" s="82">
        <v>230583</v>
      </c>
      <c r="AQ85" s="83">
        <v>116</v>
      </c>
      <c r="AR85" s="63">
        <v>49</v>
      </c>
      <c r="AS85" s="14">
        <v>228198</v>
      </c>
      <c r="AT85" s="64">
        <v>104</v>
      </c>
      <c r="AU85" s="78">
        <v>69</v>
      </c>
      <c r="AV85" s="79">
        <v>252992</v>
      </c>
      <c r="AW85" s="80">
        <v>102</v>
      </c>
      <c r="AX85" s="63">
        <v>82</v>
      </c>
      <c r="AY85" s="14">
        <v>248186</v>
      </c>
      <c r="AZ85" s="64">
        <v>147</v>
      </c>
      <c r="BA85" s="81">
        <v>94</v>
      </c>
      <c r="BB85" s="82">
        <v>247127</v>
      </c>
      <c r="BC85" s="83">
        <v>164</v>
      </c>
      <c r="BD85" s="63">
        <v>91</v>
      </c>
      <c r="BE85" s="14">
        <v>229190</v>
      </c>
      <c r="BF85" s="64">
        <v>152</v>
      </c>
      <c r="BG85" s="81">
        <v>85</v>
      </c>
      <c r="BH85" s="82">
        <v>197653</v>
      </c>
      <c r="BI85" s="83">
        <v>167</v>
      </c>
      <c r="BJ85" s="63">
        <v>66</v>
      </c>
      <c r="BK85" s="14">
        <v>195760</v>
      </c>
      <c r="BL85" s="64">
        <v>71</v>
      </c>
      <c r="BM85" s="81">
        <v>85</v>
      </c>
      <c r="BN85" s="82">
        <v>181464</v>
      </c>
      <c r="BO85" s="83">
        <v>88</v>
      </c>
    </row>
    <row r="86" spans="1:67" x14ac:dyDescent="0.2">
      <c r="A86" s="20" t="s">
        <v>26</v>
      </c>
      <c r="B86" s="527">
        <v>30</v>
      </c>
      <c r="C86" s="528" t="s">
        <v>6321</v>
      </c>
      <c r="D86" s="529">
        <v>22</v>
      </c>
      <c r="E86" s="439">
        <v>37</v>
      </c>
      <c r="F86" s="440" t="s">
        <v>5587</v>
      </c>
      <c r="G86" s="441">
        <v>28</v>
      </c>
      <c r="H86" s="469">
        <v>45</v>
      </c>
      <c r="I86" s="469" t="s">
        <v>4837</v>
      </c>
      <c r="J86" s="470">
        <v>28</v>
      </c>
      <c r="K86" s="439">
        <v>39</v>
      </c>
      <c r="L86" s="440" t="s">
        <v>4090</v>
      </c>
      <c r="M86" s="441">
        <v>44</v>
      </c>
      <c r="N86" s="265">
        <v>51</v>
      </c>
      <c r="O86" s="266" t="s">
        <v>3306</v>
      </c>
      <c r="P86" s="266">
        <v>41</v>
      </c>
      <c r="Q86" s="142">
        <v>50</v>
      </c>
      <c r="R86" s="143" t="s">
        <v>2560</v>
      </c>
      <c r="S86" s="144">
        <v>72</v>
      </c>
      <c r="T86" s="132">
        <v>54</v>
      </c>
      <c r="U86" s="279" t="s">
        <v>1816</v>
      </c>
      <c r="V86" s="133">
        <v>82</v>
      </c>
      <c r="W86" s="307">
        <v>45</v>
      </c>
      <c r="X86" s="308" t="s">
        <v>1064</v>
      </c>
      <c r="Y86" s="309">
        <v>108</v>
      </c>
      <c r="Z86" s="265">
        <v>32</v>
      </c>
      <c r="AA86" s="266" t="s">
        <v>323</v>
      </c>
      <c r="AB86" s="266">
        <v>134</v>
      </c>
      <c r="AC86" s="81">
        <v>23</v>
      </c>
      <c r="AD86" s="82">
        <v>145257</v>
      </c>
      <c r="AE86" s="83">
        <v>97</v>
      </c>
      <c r="AF86" s="63">
        <v>38</v>
      </c>
      <c r="AG86" s="14">
        <v>149976</v>
      </c>
      <c r="AH86" s="64">
        <v>105</v>
      </c>
      <c r="AI86" s="81">
        <v>32</v>
      </c>
      <c r="AJ86" s="82">
        <v>124031</v>
      </c>
      <c r="AK86" s="83">
        <v>125</v>
      </c>
      <c r="AL86" s="63">
        <v>21</v>
      </c>
      <c r="AM86" s="14">
        <v>160088</v>
      </c>
      <c r="AN86" s="64">
        <v>140</v>
      </c>
      <c r="AO86" s="81">
        <v>21</v>
      </c>
      <c r="AP86" s="82">
        <v>148733</v>
      </c>
      <c r="AQ86" s="83">
        <v>142</v>
      </c>
      <c r="AR86" s="63">
        <v>13</v>
      </c>
      <c r="AS86" s="14">
        <v>166954</v>
      </c>
      <c r="AT86" s="64">
        <v>108</v>
      </c>
      <c r="AU86" s="78">
        <v>24</v>
      </c>
      <c r="AV86" s="79">
        <v>188474</v>
      </c>
      <c r="AW86" s="80">
        <v>189</v>
      </c>
      <c r="AX86" s="63">
        <v>51</v>
      </c>
      <c r="AY86" s="14">
        <v>206170</v>
      </c>
      <c r="AZ86" s="64">
        <v>143</v>
      </c>
      <c r="BA86" s="81">
        <v>41</v>
      </c>
      <c r="BB86" s="82">
        <v>197508</v>
      </c>
      <c r="BC86" s="83">
        <v>64</v>
      </c>
      <c r="BD86" s="63">
        <v>29</v>
      </c>
      <c r="BE86" s="14">
        <v>193376</v>
      </c>
      <c r="BF86" s="64">
        <v>67</v>
      </c>
      <c r="BG86" s="81">
        <v>28</v>
      </c>
      <c r="BH86" s="82">
        <v>169543</v>
      </c>
      <c r="BI86" s="83">
        <v>60</v>
      </c>
      <c r="BJ86" s="63">
        <v>38</v>
      </c>
      <c r="BK86" s="14">
        <v>168976</v>
      </c>
      <c r="BL86" s="64">
        <v>61</v>
      </c>
      <c r="BM86" s="81">
        <v>26</v>
      </c>
      <c r="BN86" s="82">
        <v>167484</v>
      </c>
      <c r="BO86" s="83">
        <v>68</v>
      </c>
    </row>
    <row r="87" spans="1:67" x14ac:dyDescent="0.2">
      <c r="A87" s="20" t="s">
        <v>27</v>
      </c>
      <c r="B87" s="527">
        <v>18</v>
      </c>
      <c r="C87" s="528" t="s">
        <v>6322</v>
      </c>
      <c r="D87" s="529">
        <v>30</v>
      </c>
      <c r="E87" s="439">
        <v>23</v>
      </c>
      <c r="F87" s="440" t="s">
        <v>5588</v>
      </c>
      <c r="G87" s="441">
        <v>10</v>
      </c>
      <c r="H87" s="469">
        <v>22</v>
      </c>
      <c r="I87" s="469" t="s">
        <v>4838</v>
      </c>
      <c r="J87" s="470">
        <v>22</v>
      </c>
      <c r="K87" s="439">
        <v>28</v>
      </c>
      <c r="L87" s="440" t="s">
        <v>4091</v>
      </c>
      <c r="M87" s="441">
        <v>32</v>
      </c>
      <c r="N87" s="265">
        <v>24</v>
      </c>
      <c r="O87" s="266" t="s">
        <v>3307</v>
      </c>
      <c r="P87" s="266">
        <v>36</v>
      </c>
      <c r="Q87" s="142">
        <v>28</v>
      </c>
      <c r="R87" s="143" t="s">
        <v>2561</v>
      </c>
      <c r="S87" s="144">
        <v>52</v>
      </c>
      <c r="T87" s="132">
        <v>19</v>
      </c>
      <c r="U87" s="279" t="s">
        <v>1817</v>
      </c>
      <c r="V87" s="133">
        <v>60</v>
      </c>
      <c r="W87" s="307">
        <v>35</v>
      </c>
      <c r="X87" s="308" t="s">
        <v>1065</v>
      </c>
      <c r="Y87" s="309">
        <v>81</v>
      </c>
      <c r="Z87" s="265">
        <v>26</v>
      </c>
      <c r="AA87" s="266" t="s">
        <v>324</v>
      </c>
      <c r="AB87" s="266">
        <v>80</v>
      </c>
      <c r="AC87" s="81">
        <v>27</v>
      </c>
      <c r="AD87" s="82">
        <v>180070</v>
      </c>
      <c r="AE87" s="83">
        <v>101</v>
      </c>
      <c r="AF87" s="63">
        <v>22</v>
      </c>
      <c r="AG87" s="14">
        <v>153272</v>
      </c>
      <c r="AH87" s="64">
        <v>98</v>
      </c>
      <c r="AI87" s="81">
        <v>21</v>
      </c>
      <c r="AJ87" s="82">
        <v>147362</v>
      </c>
      <c r="AK87" s="83">
        <v>148</v>
      </c>
      <c r="AL87" s="63">
        <v>13</v>
      </c>
      <c r="AM87" s="14">
        <v>158119</v>
      </c>
      <c r="AN87" s="64">
        <v>100</v>
      </c>
      <c r="AO87" s="81">
        <v>19</v>
      </c>
      <c r="AP87" s="82">
        <v>169661</v>
      </c>
      <c r="AQ87" s="83">
        <v>92</v>
      </c>
      <c r="AR87" s="63">
        <v>17</v>
      </c>
      <c r="AS87" s="14">
        <v>184704</v>
      </c>
      <c r="AT87" s="64">
        <v>88</v>
      </c>
      <c r="AU87" s="78">
        <v>23</v>
      </c>
      <c r="AV87" s="79">
        <v>223878</v>
      </c>
      <c r="AW87" s="80">
        <v>89</v>
      </c>
      <c r="AX87" s="63">
        <v>23</v>
      </c>
      <c r="AY87" s="14">
        <v>232643</v>
      </c>
      <c r="AZ87" s="64">
        <v>71</v>
      </c>
      <c r="BA87" s="81">
        <v>23</v>
      </c>
      <c r="BB87" s="82">
        <v>213500</v>
      </c>
      <c r="BC87" s="83">
        <v>63</v>
      </c>
      <c r="BD87" s="63">
        <v>28</v>
      </c>
      <c r="BE87" s="14">
        <v>211714</v>
      </c>
      <c r="BF87" s="64">
        <v>39</v>
      </c>
      <c r="BG87" s="81">
        <v>21</v>
      </c>
      <c r="BH87" s="82">
        <v>218148</v>
      </c>
      <c r="BI87" s="83">
        <v>42</v>
      </c>
      <c r="BJ87" s="63">
        <v>19</v>
      </c>
      <c r="BK87" s="14">
        <v>169305</v>
      </c>
      <c r="BL87" s="64">
        <v>71</v>
      </c>
      <c r="BM87" s="81">
        <v>22</v>
      </c>
      <c r="BN87" s="82">
        <v>171195</v>
      </c>
      <c r="BO87" s="83">
        <v>101</v>
      </c>
    </row>
    <row r="88" spans="1:67" x14ac:dyDescent="0.2">
      <c r="A88" s="20" t="s">
        <v>28</v>
      </c>
      <c r="B88" s="527">
        <v>59</v>
      </c>
      <c r="C88" s="528" t="s">
        <v>6323</v>
      </c>
      <c r="D88" s="529">
        <v>23</v>
      </c>
      <c r="E88" s="439">
        <v>102</v>
      </c>
      <c r="F88" s="440" t="s">
        <v>5589</v>
      </c>
      <c r="G88" s="441">
        <v>18</v>
      </c>
      <c r="H88" s="469">
        <v>85</v>
      </c>
      <c r="I88" s="469" t="s">
        <v>4839</v>
      </c>
      <c r="J88" s="470">
        <v>33</v>
      </c>
      <c r="K88" s="439">
        <v>91</v>
      </c>
      <c r="L88" s="440" t="s">
        <v>4092</v>
      </c>
      <c r="M88" s="441">
        <v>40</v>
      </c>
      <c r="N88" s="265">
        <v>94</v>
      </c>
      <c r="O88" s="266" t="s">
        <v>3308</v>
      </c>
      <c r="P88" s="266">
        <v>38</v>
      </c>
      <c r="Q88" s="142">
        <v>86</v>
      </c>
      <c r="R88" s="143" t="s">
        <v>2562</v>
      </c>
      <c r="S88" s="144">
        <v>56</v>
      </c>
      <c r="T88" s="132">
        <v>64</v>
      </c>
      <c r="U88" s="279" t="s">
        <v>1818</v>
      </c>
      <c r="V88" s="133">
        <v>80</v>
      </c>
      <c r="W88" s="307">
        <v>76</v>
      </c>
      <c r="X88" s="308" t="s">
        <v>1066</v>
      </c>
      <c r="Y88" s="309">
        <v>76</v>
      </c>
      <c r="Z88" s="265">
        <v>74</v>
      </c>
      <c r="AA88" s="266" t="s">
        <v>325</v>
      </c>
      <c r="AB88" s="266">
        <v>94</v>
      </c>
      <c r="AC88" s="81">
        <v>82</v>
      </c>
      <c r="AD88" s="82">
        <v>124888</v>
      </c>
      <c r="AE88" s="83">
        <v>104</v>
      </c>
      <c r="AF88" s="63">
        <v>81</v>
      </c>
      <c r="AG88" s="14">
        <v>118771</v>
      </c>
      <c r="AH88" s="64">
        <v>90</v>
      </c>
      <c r="AI88" s="81">
        <v>52</v>
      </c>
      <c r="AJ88" s="82">
        <v>135925</v>
      </c>
      <c r="AK88" s="83">
        <v>114</v>
      </c>
      <c r="AL88" s="63">
        <v>70</v>
      </c>
      <c r="AM88" s="14">
        <v>148607</v>
      </c>
      <c r="AN88" s="64">
        <v>122</v>
      </c>
      <c r="AO88" s="81">
        <v>58</v>
      </c>
      <c r="AP88" s="82">
        <v>174974</v>
      </c>
      <c r="AQ88" s="83">
        <v>96</v>
      </c>
      <c r="AR88" s="63">
        <v>45</v>
      </c>
      <c r="AS88" s="14">
        <v>155338</v>
      </c>
      <c r="AT88" s="64">
        <v>127</v>
      </c>
      <c r="AU88" s="78">
        <v>57</v>
      </c>
      <c r="AV88" s="79">
        <v>174572</v>
      </c>
      <c r="AW88" s="80">
        <v>101</v>
      </c>
      <c r="AX88" s="63">
        <v>64</v>
      </c>
      <c r="AY88" s="14">
        <v>176037</v>
      </c>
      <c r="AZ88" s="64">
        <v>88</v>
      </c>
      <c r="BA88" s="81">
        <v>67</v>
      </c>
      <c r="BB88" s="82">
        <v>179760</v>
      </c>
      <c r="BC88" s="83">
        <v>71</v>
      </c>
      <c r="BD88" s="63">
        <v>66</v>
      </c>
      <c r="BE88" s="14">
        <v>182083</v>
      </c>
      <c r="BF88" s="64">
        <v>62</v>
      </c>
      <c r="BG88" s="81">
        <v>82</v>
      </c>
      <c r="BH88" s="82">
        <v>156712</v>
      </c>
      <c r="BI88" s="83">
        <v>51</v>
      </c>
      <c r="BJ88" s="63">
        <v>71</v>
      </c>
      <c r="BK88" s="14">
        <v>135334</v>
      </c>
      <c r="BL88" s="64">
        <v>45</v>
      </c>
      <c r="BM88" s="81">
        <v>86</v>
      </c>
      <c r="BN88" s="82">
        <v>145519</v>
      </c>
      <c r="BO88" s="83">
        <v>86</v>
      </c>
    </row>
    <row r="89" spans="1:67" x14ac:dyDescent="0.2">
      <c r="A89" s="20" t="s">
        <v>29</v>
      </c>
      <c r="B89" s="527">
        <v>8</v>
      </c>
      <c r="C89" s="528" t="s">
        <v>6324</v>
      </c>
      <c r="D89" s="529">
        <v>4</v>
      </c>
      <c r="E89" s="439">
        <v>14</v>
      </c>
      <c r="F89" s="440" t="s">
        <v>5590</v>
      </c>
      <c r="G89" s="441">
        <v>16</v>
      </c>
      <c r="H89" s="469">
        <v>13</v>
      </c>
      <c r="I89" s="469" t="s">
        <v>4840</v>
      </c>
      <c r="J89" s="470">
        <v>27</v>
      </c>
      <c r="K89" s="439">
        <v>16</v>
      </c>
      <c r="L89" s="440" t="s">
        <v>4093</v>
      </c>
      <c r="M89" s="441">
        <v>55</v>
      </c>
      <c r="N89" s="265">
        <v>22</v>
      </c>
      <c r="O89" s="266" t="s">
        <v>3309</v>
      </c>
      <c r="P89" s="266">
        <v>61</v>
      </c>
      <c r="Q89" s="142">
        <v>9</v>
      </c>
      <c r="R89" s="143" t="s">
        <v>2563</v>
      </c>
      <c r="S89" s="144">
        <v>31</v>
      </c>
      <c r="T89" s="132">
        <v>17</v>
      </c>
      <c r="U89" s="279" t="s">
        <v>1819</v>
      </c>
      <c r="V89" s="133">
        <v>53</v>
      </c>
      <c r="W89" s="307">
        <v>12</v>
      </c>
      <c r="X89" s="308" t="s">
        <v>1067</v>
      </c>
      <c r="Y89" s="309">
        <v>81</v>
      </c>
      <c r="Z89" s="265">
        <v>12</v>
      </c>
      <c r="AA89" s="266" t="s">
        <v>326</v>
      </c>
      <c r="AB89" s="266">
        <v>67</v>
      </c>
      <c r="AC89" s="81">
        <v>13</v>
      </c>
      <c r="AD89" s="82">
        <v>200050</v>
      </c>
      <c r="AE89" s="83">
        <v>81</v>
      </c>
      <c r="AF89" s="63">
        <v>20</v>
      </c>
      <c r="AG89" s="14">
        <v>205876</v>
      </c>
      <c r="AH89" s="64">
        <v>80</v>
      </c>
      <c r="AI89" s="81">
        <v>10</v>
      </c>
      <c r="AJ89" s="82">
        <v>188890</v>
      </c>
      <c r="AK89" s="83">
        <v>108</v>
      </c>
      <c r="AL89" s="63">
        <v>6</v>
      </c>
      <c r="AM89" s="14">
        <v>210833</v>
      </c>
      <c r="AN89" s="64">
        <v>127</v>
      </c>
      <c r="AO89" s="81">
        <v>11</v>
      </c>
      <c r="AP89" s="82">
        <v>194391</v>
      </c>
      <c r="AQ89" s="83">
        <v>105</v>
      </c>
      <c r="AR89" s="63">
        <v>7</v>
      </c>
      <c r="AS89" s="14">
        <v>208986</v>
      </c>
      <c r="AT89" s="64">
        <v>120</v>
      </c>
      <c r="AU89" s="78">
        <v>10</v>
      </c>
      <c r="AV89" s="79">
        <v>212085</v>
      </c>
      <c r="AW89" s="80">
        <v>75</v>
      </c>
      <c r="AX89" s="63">
        <v>12</v>
      </c>
      <c r="AY89" s="14">
        <v>233192</v>
      </c>
      <c r="AZ89" s="64">
        <v>99</v>
      </c>
      <c r="BA89" s="81">
        <v>9</v>
      </c>
      <c r="BB89" s="82">
        <v>256900</v>
      </c>
      <c r="BC89" s="83">
        <v>68</v>
      </c>
      <c r="BD89" s="63">
        <v>21</v>
      </c>
      <c r="BE89" s="14">
        <v>200335</v>
      </c>
      <c r="BF89" s="64">
        <v>59</v>
      </c>
      <c r="BG89" s="81">
        <v>6</v>
      </c>
      <c r="BH89" s="82">
        <v>160044</v>
      </c>
      <c r="BI89" s="83">
        <v>86</v>
      </c>
      <c r="BJ89" s="63">
        <v>11</v>
      </c>
      <c r="BK89" s="14">
        <v>188672</v>
      </c>
      <c r="BL89" s="64">
        <v>65</v>
      </c>
      <c r="BM89" s="81">
        <v>10</v>
      </c>
      <c r="BN89" s="82">
        <v>174700</v>
      </c>
      <c r="BO89" s="83">
        <v>71</v>
      </c>
    </row>
    <row r="90" spans="1:67" x14ac:dyDescent="0.2">
      <c r="A90" s="20" t="s">
        <v>10</v>
      </c>
      <c r="B90" s="527">
        <v>1105</v>
      </c>
      <c r="C90" s="528" t="s">
        <v>6325</v>
      </c>
      <c r="D90" s="529">
        <v>35</v>
      </c>
      <c r="E90" s="439">
        <v>1550</v>
      </c>
      <c r="F90" s="440" t="s">
        <v>5591</v>
      </c>
      <c r="G90" s="441">
        <v>43</v>
      </c>
      <c r="H90" s="469">
        <v>1402</v>
      </c>
      <c r="I90" s="469" t="s">
        <v>4841</v>
      </c>
      <c r="J90" s="470">
        <v>36</v>
      </c>
      <c r="K90" s="439">
        <v>1244</v>
      </c>
      <c r="L90" s="440" t="s">
        <v>4094</v>
      </c>
      <c r="M90" s="441">
        <v>48</v>
      </c>
      <c r="N90" s="265">
        <v>1157</v>
      </c>
      <c r="O90" s="266" t="s">
        <v>3310</v>
      </c>
      <c r="P90" s="266">
        <v>56</v>
      </c>
      <c r="Q90" s="142">
        <v>1303</v>
      </c>
      <c r="R90" s="143" t="s">
        <v>2564</v>
      </c>
      <c r="S90" s="144">
        <v>64</v>
      </c>
      <c r="T90" s="132">
        <v>1127</v>
      </c>
      <c r="U90" s="279" t="s">
        <v>1820</v>
      </c>
      <c r="V90" s="133">
        <v>76</v>
      </c>
      <c r="W90" s="307">
        <v>1027</v>
      </c>
      <c r="X90" s="308" t="s">
        <v>1068</v>
      </c>
      <c r="Y90" s="309">
        <v>97</v>
      </c>
      <c r="Z90" s="265">
        <v>1068</v>
      </c>
      <c r="AA90" s="266" t="s">
        <v>327</v>
      </c>
      <c r="AB90" s="266">
        <v>99</v>
      </c>
      <c r="AC90" s="81">
        <v>1007</v>
      </c>
      <c r="AD90" s="82">
        <v>96291</v>
      </c>
      <c r="AE90" s="83">
        <v>92</v>
      </c>
      <c r="AF90" s="63">
        <v>1136</v>
      </c>
      <c r="AG90" s="14">
        <v>87765</v>
      </c>
      <c r="AH90" s="64">
        <v>99</v>
      </c>
      <c r="AI90" s="81">
        <v>1065</v>
      </c>
      <c r="AJ90" s="82">
        <v>80766</v>
      </c>
      <c r="AK90" s="83">
        <v>109</v>
      </c>
      <c r="AL90" s="63">
        <v>907</v>
      </c>
      <c r="AM90" s="14">
        <v>83055</v>
      </c>
      <c r="AN90" s="64">
        <v>110</v>
      </c>
      <c r="AO90" s="81">
        <v>939</v>
      </c>
      <c r="AP90" s="82">
        <v>96377</v>
      </c>
      <c r="AQ90" s="83">
        <v>96</v>
      </c>
      <c r="AR90" s="63">
        <v>996</v>
      </c>
      <c r="AS90" s="14">
        <v>84423</v>
      </c>
      <c r="AT90" s="64">
        <v>97</v>
      </c>
      <c r="AU90" s="78">
        <v>941</v>
      </c>
      <c r="AV90" s="79">
        <v>136757</v>
      </c>
      <c r="AW90" s="80">
        <v>121</v>
      </c>
      <c r="AX90" s="63">
        <v>1226</v>
      </c>
      <c r="AY90" s="14">
        <v>164040</v>
      </c>
      <c r="AZ90" s="64">
        <v>104</v>
      </c>
      <c r="BA90" s="81">
        <v>1487</v>
      </c>
      <c r="BB90" s="82">
        <v>150478</v>
      </c>
      <c r="BC90" s="83">
        <v>70</v>
      </c>
      <c r="BD90" s="63">
        <v>1400</v>
      </c>
      <c r="BE90" s="14">
        <v>137939</v>
      </c>
      <c r="BF90" s="64">
        <v>67</v>
      </c>
      <c r="BG90" s="81">
        <v>1384</v>
      </c>
      <c r="BH90" s="82">
        <v>109819</v>
      </c>
      <c r="BI90" s="83">
        <v>65</v>
      </c>
      <c r="BJ90" s="63">
        <v>1334</v>
      </c>
      <c r="BK90" s="14">
        <v>117222</v>
      </c>
      <c r="BL90" s="64">
        <v>76</v>
      </c>
      <c r="BM90" s="81">
        <v>1183</v>
      </c>
      <c r="BN90" s="82">
        <v>96192</v>
      </c>
      <c r="BO90" s="83">
        <v>76</v>
      </c>
    </row>
    <row r="91" spans="1:67" x14ac:dyDescent="0.2">
      <c r="A91" s="20" t="s">
        <v>30</v>
      </c>
      <c r="B91" s="527">
        <v>46</v>
      </c>
      <c r="C91" s="528" t="s">
        <v>6326</v>
      </c>
      <c r="D91" s="529">
        <v>28</v>
      </c>
      <c r="E91" s="439">
        <v>58</v>
      </c>
      <c r="F91" s="440" t="s">
        <v>5592</v>
      </c>
      <c r="G91" s="441">
        <v>17</v>
      </c>
      <c r="H91" s="469">
        <v>73</v>
      </c>
      <c r="I91" s="469" t="s">
        <v>4842</v>
      </c>
      <c r="J91" s="470">
        <v>31</v>
      </c>
      <c r="K91" s="439">
        <v>63</v>
      </c>
      <c r="L91" s="440" t="s">
        <v>1537</v>
      </c>
      <c r="M91" s="441">
        <v>32</v>
      </c>
      <c r="N91" s="265">
        <v>54</v>
      </c>
      <c r="O91" s="266" t="s">
        <v>3311</v>
      </c>
      <c r="P91" s="266">
        <v>28</v>
      </c>
      <c r="Q91" s="142">
        <v>68</v>
      </c>
      <c r="R91" s="143" t="s">
        <v>2565</v>
      </c>
      <c r="S91" s="144">
        <v>41</v>
      </c>
      <c r="T91" s="132">
        <v>64</v>
      </c>
      <c r="U91" s="279" t="s">
        <v>1821</v>
      </c>
      <c r="V91" s="133">
        <v>74</v>
      </c>
      <c r="W91" s="307">
        <v>60</v>
      </c>
      <c r="X91" s="308" t="s">
        <v>1069</v>
      </c>
      <c r="Y91" s="309">
        <v>57</v>
      </c>
      <c r="Z91" s="265">
        <v>66</v>
      </c>
      <c r="AA91" s="266" t="s">
        <v>328</v>
      </c>
      <c r="AB91" s="266">
        <v>109</v>
      </c>
      <c r="AC91" s="81">
        <v>67</v>
      </c>
      <c r="AD91" s="82">
        <v>177856</v>
      </c>
      <c r="AE91" s="83">
        <v>90</v>
      </c>
      <c r="AF91" s="63">
        <v>55</v>
      </c>
      <c r="AG91" s="14">
        <v>193715</v>
      </c>
      <c r="AH91" s="64">
        <v>101</v>
      </c>
      <c r="AI91" s="81">
        <v>54</v>
      </c>
      <c r="AJ91" s="82">
        <v>202059</v>
      </c>
      <c r="AK91" s="83">
        <v>94</v>
      </c>
      <c r="AL91" s="63">
        <v>44</v>
      </c>
      <c r="AM91" s="14">
        <v>187076</v>
      </c>
      <c r="AN91" s="64">
        <v>99</v>
      </c>
      <c r="AO91" s="81">
        <v>46</v>
      </c>
      <c r="AP91" s="82">
        <v>196878</v>
      </c>
      <c r="AQ91" s="83">
        <v>74</v>
      </c>
      <c r="AR91" s="63">
        <v>55</v>
      </c>
      <c r="AS91" s="14">
        <v>186212</v>
      </c>
      <c r="AT91" s="64">
        <v>104</v>
      </c>
      <c r="AU91" s="78">
        <v>57</v>
      </c>
      <c r="AV91" s="79">
        <v>209389</v>
      </c>
      <c r="AW91" s="80">
        <v>108</v>
      </c>
      <c r="AX91" s="63">
        <v>67</v>
      </c>
      <c r="AY91" s="14">
        <v>225553</v>
      </c>
      <c r="AZ91" s="64">
        <v>72</v>
      </c>
      <c r="BA91" s="81">
        <v>60</v>
      </c>
      <c r="BB91" s="82">
        <v>219639</v>
      </c>
      <c r="BC91" s="83">
        <v>64</v>
      </c>
      <c r="BD91" s="63">
        <v>57</v>
      </c>
      <c r="BE91" s="14">
        <v>211839</v>
      </c>
      <c r="BF91" s="64">
        <v>56</v>
      </c>
      <c r="BG91" s="81">
        <v>52</v>
      </c>
      <c r="BH91" s="82">
        <v>176126</v>
      </c>
      <c r="BI91" s="83">
        <v>67</v>
      </c>
      <c r="BJ91" s="63">
        <v>87</v>
      </c>
      <c r="BK91" s="14">
        <v>170117</v>
      </c>
      <c r="BL91" s="64">
        <v>64</v>
      </c>
      <c r="BM91" s="81">
        <v>59</v>
      </c>
      <c r="BN91" s="82">
        <v>151700</v>
      </c>
      <c r="BO91" s="83">
        <v>77</v>
      </c>
    </row>
    <row r="92" spans="1:67" x14ac:dyDescent="0.2">
      <c r="A92" s="20" t="s">
        <v>31</v>
      </c>
      <c r="B92" s="527">
        <v>5</v>
      </c>
      <c r="C92" s="528" t="s">
        <v>6327</v>
      </c>
      <c r="D92" s="529">
        <v>40</v>
      </c>
      <c r="E92" s="439">
        <v>4</v>
      </c>
      <c r="F92" s="440" t="s">
        <v>5593</v>
      </c>
      <c r="G92" s="441">
        <v>27</v>
      </c>
      <c r="H92" s="469">
        <v>12</v>
      </c>
      <c r="I92" s="469" t="s">
        <v>4843</v>
      </c>
      <c r="J92" s="470">
        <v>48</v>
      </c>
      <c r="K92" s="439">
        <v>7</v>
      </c>
      <c r="L92" s="440" t="s">
        <v>4095</v>
      </c>
      <c r="M92" s="441">
        <v>187</v>
      </c>
      <c r="N92" s="265">
        <v>4</v>
      </c>
      <c r="O92" s="266" t="s">
        <v>3312</v>
      </c>
      <c r="P92" s="266">
        <v>37</v>
      </c>
      <c r="Q92" s="142">
        <v>3</v>
      </c>
      <c r="R92" s="143" t="s">
        <v>2566</v>
      </c>
      <c r="S92" s="144">
        <v>124</v>
      </c>
      <c r="T92" s="132">
        <v>4</v>
      </c>
      <c r="U92" s="279" t="s">
        <v>1822</v>
      </c>
      <c r="V92" s="133">
        <v>84</v>
      </c>
      <c r="W92" s="307">
        <v>9</v>
      </c>
      <c r="X92" s="308" t="s">
        <v>1070</v>
      </c>
      <c r="Y92" s="309">
        <v>116</v>
      </c>
      <c r="Z92" s="265">
        <v>1</v>
      </c>
      <c r="AA92" s="266" t="s">
        <v>329</v>
      </c>
      <c r="AB92" s="266">
        <v>13</v>
      </c>
      <c r="AC92" s="81">
        <v>2</v>
      </c>
      <c r="AD92" s="82">
        <v>564425</v>
      </c>
      <c r="AE92" s="83">
        <v>233</v>
      </c>
      <c r="AF92" s="63">
        <v>7</v>
      </c>
      <c r="AG92" s="14">
        <v>647143</v>
      </c>
      <c r="AH92" s="64">
        <v>172</v>
      </c>
      <c r="AI92" s="81">
        <v>6</v>
      </c>
      <c r="AJ92" s="82">
        <v>643133</v>
      </c>
      <c r="AK92" s="83">
        <v>257</v>
      </c>
      <c r="AL92" s="63">
        <v>3</v>
      </c>
      <c r="AM92" s="14">
        <v>780000</v>
      </c>
      <c r="AN92" s="64">
        <v>145</v>
      </c>
      <c r="AO92" s="81">
        <v>5</v>
      </c>
      <c r="AP92" s="82">
        <v>990780</v>
      </c>
      <c r="AQ92" s="83">
        <v>246</v>
      </c>
      <c r="AR92" s="63">
        <v>0</v>
      </c>
      <c r="AS92" s="14"/>
      <c r="AT92" s="64"/>
      <c r="AU92" s="78">
        <v>3</v>
      </c>
      <c r="AV92" s="79">
        <v>1170385</v>
      </c>
      <c r="AW92" s="80">
        <v>91</v>
      </c>
      <c r="AX92" s="63">
        <v>6</v>
      </c>
      <c r="AY92" s="14">
        <v>469500</v>
      </c>
      <c r="AZ92" s="64">
        <v>152</v>
      </c>
      <c r="BA92" s="81">
        <v>8</v>
      </c>
      <c r="BB92" s="82">
        <v>621100</v>
      </c>
      <c r="BC92" s="83">
        <v>121</v>
      </c>
      <c r="BD92" s="63">
        <v>4</v>
      </c>
      <c r="BE92" s="14">
        <v>665000</v>
      </c>
      <c r="BF92" s="64">
        <v>75</v>
      </c>
      <c r="BG92" s="81">
        <v>5</v>
      </c>
      <c r="BH92" s="82">
        <v>475180</v>
      </c>
      <c r="BI92" s="83">
        <v>80</v>
      </c>
      <c r="BJ92" s="63">
        <v>4</v>
      </c>
      <c r="BK92" s="14">
        <v>716250</v>
      </c>
      <c r="BL92" s="64">
        <v>172</v>
      </c>
      <c r="BM92" s="81">
        <v>8</v>
      </c>
      <c r="BN92" s="82">
        <v>525237</v>
      </c>
      <c r="BO92" s="83">
        <v>94</v>
      </c>
    </row>
    <row r="93" spans="1:67" x14ac:dyDescent="0.2">
      <c r="A93" s="20" t="s">
        <v>32</v>
      </c>
      <c r="B93" s="527">
        <v>17</v>
      </c>
      <c r="C93" s="528" t="s">
        <v>6328</v>
      </c>
      <c r="D93" s="529">
        <v>24</v>
      </c>
      <c r="E93" s="439">
        <v>28</v>
      </c>
      <c r="F93" s="440" t="s">
        <v>5594</v>
      </c>
      <c r="G93" s="441">
        <v>24</v>
      </c>
      <c r="H93" s="469">
        <v>31</v>
      </c>
      <c r="I93" s="469" t="s">
        <v>4844</v>
      </c>
      <c r="J93" s="470">
        <v>20</v>
      </c>
      <c r="K93" s="439">
        <v>24</v>
      </c>
      <c r="L93" s="440" t="s">
        <v>4096</v>
      </c>
      <c r="M93" s="441">
        <v>54</v>
      </c>
      <c r="N93" s="265">
        <v>25</v>
      </c>
      <c r="O93" s="266" t="s">
        <v>3313</v>
      </c>
      <c r="P93" s="266">
        <v>63</v>
      </c>
      <c r="Q93" s="142">
        <v>33</v>
      </c>
      <c r="R93" s="143" t="s">
        <v>2567</v>
      </c>
      <c r="S93" s="144">
        <v>37</v>
      </c>
      <c r="T93" s="132">
        <v>40</v>
      </c>
      <c r="U93" s="279" t="s">
        <v>1823</v>
      </c>
      <c r="V93" s="133">
        <v>73</v>
      </c>
      <c r="W93" s="307">
        <v>35</v>
      </c>
      <c r="X93" s="308" t="s">
        <v>1071</v>
      </c>
      <c r="Y93" s="309">
        <v>77</v>
      </c>
      <c r="Z93" s="265">
        <v>28</v>
      </c>
      <c r="AA93" s="266" t="s">
        <v>330</v>
      </c>
      <c r="AB93" s="266">
        <v>79</v>
      </c>
      <c r="AC93" s="81">
        <v>27</v>
      </c>
      <c r="AD93" s="82">
        <v>329626</v>
      </c>
      <c r="AE93" s="83">
        <v>66</v>
      </c>
      <c r="AF93" s="63">
        <v>32</v>
      </c>
      <c r="AG93" s="14">
        <v>241725</v>
      </c>
      <c r="AH93" s="64">
        <v>98</v>
      </c>
      <c r="AI93" s="81">
        <v>29</v>
      </c>
      <c r="AJ93" s="82">
        <v>289624</v>
      </c>
      <c r="AK93" s="83">
        <v>197</v>
      </c>
      <c r="AL93" s="63">
        <v>16</v>
      </c>
      <c r="AM93" s="14">
        <v>324486</v>
      </c>
      <c r="AN93" s="64">
        <v>100</v>
      </c>
      <c r="AO93" s="81">
        <v>25</v>
      </c>
      <c r="AP93" s="82">
        <v>277475</v>
      </c>
      <c r="AQ93" s="83">
        <v>123</v>
      </c>
      <c r="AR93" s="63">
        <v>12</v>
      </c>
      <c r="AS93" s="14">
        <v>385850</v>
      </c>
      <c r="AT93" s="64">
        <v>108</v>
      </c>
      <c r="AU93" s="78">
        <v>20</v>
      </c>
      <c r="AV93" s="79">
        <v>376875</v>
      </c>
      <c r="AW93" s="80">
        <v>152</v>
      </c>
      <c r="AX93" s="63">
        <v>26</v>
      </c>
      <c r="AY93" s="14">
        <v>334681</v>
      </c>
      <c r="AZ93" s="64">
        <v>77</v>
      </c>
      <c r="BA93" s="81">
        <v>40</v>
      </c>
      <c r="BB93" s="82">
        <v>314181</v>
      </c>
      <c r="BC93" s="83">
        <v>136</v>
      </c>
      <c r="BD93" s="63">
        <v>30</v>
      </c>
      <c r="BE93" s="14">
        <v>274837</v>
      </c>
      <c r="BF93" s="64">
        <v>99</v>
      </c>
      <c r="BG93" s="81">
        <v>26</v>
      </c>
      <c r="BH93" s="82">
        <v>264815</v>
      </c>
      <c r="BI93" s="83">
        <v>66</v>
      </c>
      <c r="BJ93" s="63">
        <v>27</v>
      </c>
      <c r="BK93" s="14">
        <v>267807</v>
      </c>
      <c r="BL93" s="64">
        <v>61</v>
      </c>
      <c r="BM93" s="81">
        <v>30</v>
      </c>
      <c r="BN93" s="82">
        <v>253675</v>
      </c>
      <c r="BO93" s="83">
        <v>260</v>
      </c>
    </row>
    <row r="94" spans="1:67" x14ac:dyDescent="0.2">
      <c r="A94" s="20" t="s">
        <v>33</v>
      </c>
      <c r="B94" s="527">
        <v>19</v>
      </c>
      <c r="C94" s="528" t="s">
        <v>6329</v>
      </c>
      <c r="D94" s="529">
        <v>19</v>
      </c>
      <c r="E94" s="439">
        <v>34</v>
      </c>
      <c r="F94" s="440" t="s">
        <v>5595</v>
      </c>
      <c r="G94" s="441">
        <v>15</v>
      </c>
      <c r="H94" s="469">
        <v>36</v>
      </c>
      <c r="I94" s="469" t="s">
        <v>4845</v>
      </c>
      <c r="J94" s="470">
        <v>31</v>
      </c>
      <c r="K94" s="439">
        <v>39</v>
      </c>
      <c r="L94" s="440" t="s">
        <v>4097</v>
      </c>
      <c r="M94" s="441">
        <v>37</v>
      </c>
      <c r="N94" s="265">
        <v>37</v>
      </c>
      <c r="O94" s="266" t="s">
        <v>3314</v>
      </c>
      <c r="P94" s="266">
        <v>42</v>
      </c>
      <c r="Q94" s="142">
        <v>58</v>
      </c>
      <c r="R94" s="143" t="s">
        <v>2568</v>
      </c>
      <c r="S94" s="144">
        <v>47</v>
      </c>
      <c r="T94" s="132">
        <v>42</v>
      </c>
      <c r="U94" s="279" t="s">
        <v>1824</v>
      </c>
      <c r="V94" s="133">
        <v>72</v>
      </c>
      <c r="W94" s="307">
        <v>40</v>
      </c>
      <c r="X94" s="308" t="s">
        <v>1072</v>
      </c>
      <c r="Y94" s="309">
        <v>108</v>
      </c>
      <c r="Z94" s="265">
        <v>50</v>
      </c>
      <c r="AA94" s="266" t="s">
        <v>331</v>
      </c>
      <c r="AB94" s="266">
        <v>100</v>
      </c>
      <c r="AC94" s="81">
        <v>38</v>
      </c>
      <c r="AD94" s="82">
        <v>111429</v>
      </c>
      <c r="AE94" s="83">
        <v>90</v>
      </c>
      <c r="AF94" s="63">
        <v>39</v>
      </c>
      <c r="AG94" s="14">
        <v>113699</v>
      </c>
      <c r="AH94" s="64">
        <v>92</v>
      </c>
      <c r="AI94" s="81">
        <v>40</v>
      </c>
      <c r="AJ94" s="82">
        <v>89212</v>
      </c>
      <c r="AK94" s="83">
        <v>102</v>
      </c>
      <c r="AL94" s="63">
        <v>26</v>
      </c>
      <c r="AM94" s="14">
        <v>127223</v>
      </c>
      <c r="AN94" s="64">
        <v>77</v>
      </c>
      <c r="AO94" s="81">
        <v>26</v>
      </c>
      <c r="AP94" s="82">
        <v>146521</v>
      </c>
      <c r="AQ94" s="83">
        <v>147</v>
      </c>
      <c r="AR94" s="63">
        <v>19</v>
      </c>
      <c r="AS94" s="14">
        <v>121714</v>
      </c>
      <c r="AT94" s="64">
        <v>94</v>
      </c>
      <c r="AU94" s="78">
        <v>27</v>
      </c>
      <c r="AV94" s="79">
        <v>145637</v>
      </c>
      <c r="AW94" s="80">
        <v>122</v>
      </c>
      <c r="AX94" s="63">
        <v>37</v>
      </c>
      <c r="AY94" s="14">
        <v>170808</v>
      </c>
      <c r="AZ94" s="64">
        <v>71</v>
      </c>
      <c r="BA94" s="81">
        <v>34</v>
      </c>
      <c r="BB94" s="82">
        <v>159755</v>
      </c>
      <c r="BC94" s="83">
        <v>54</v>
      </c>
      <c r="BD94" s="63">
        <v>39</v>
      </c>
      <c r="BE94" s="14">
        <v>158451</v>
      </c>
      <c r="BF94" s="64">
        <v>61</v>
      </c>
      <c r="BG94" s="81">
        <v>41</v>
      </c>
      <c r="BH94" s="82">
        <v>138976</v>
      </c>
      <c r="BI94" s="83">
        <v>60</v>
      </c>
      <c r="BJ94" s="63">
        <v>50</v>
      </c>
      <c r="BK94" s="14">
        <v>130546</v>
      </c>
      <c r="BL94" s="64">
        <v>78</v>
      </c>
      <c r="BM94" s="81">
        <v>40</v>
      </c>
      <c r="BN94" s="82">
        <v>111482</v>
      </c>
      <c r="BO94" s="83">
        <v>84</v>
      </c>
    </row>
    <row r="95" spans="1:67" x14ac:dyDescent="0.2">
      <c r="A95" s="20" t="s">
        <v>34</v>
      </c>
      <c r="B95" s="527">
        <v>27</v>
      </c>
      <c r="C95" s="528" t="s">
        <v>6330</v>
      </c>
      <c r="D95" s="529">
        <v>35</v>
      </c>
      <c r="E95" s="439">
        <v>67</v>
      </c>
      <c r="F95" s="440" t="s">
        <v>5596</v>
      </c>
      <c r="G95" s="441">
        <v>25</v>
      </c>
      <c r="H95" s="469">
        <v>49</v>
      </c>
      <c r="I95" s="469" t="s">
        <v>4846</v>
      </c>
      <c r="J95" s="470">
        <v>39</v>
      </c>
      <c r="K95" s="439">
        <v>45</v>
      </c>
      <c r="L95" s="440" t="s">
        <v>4098</v>
      </c>
      <c r="M95" s="441">
        <v>33</v>
      </c>
      <c r="N95" s="265">
        <v>48</v>
      </c>
      <c r="O95" s="266" t="s">
        <v>3315</v>
      </c>
      <c r="P95" s="266">
        <v>40</v>
      </c>
      <c r="Q95" s="142">
        <v>37</v>
      </c>
      <c r="R95" s="143" t="s">
        <v>2569</v>
      </c>
      <c r="S95" s="144">
        <v>90</v>
      </c>
      <c r="T95" s="132">
        <v>36</v>
      </c>
      <c r="U95" s="279" t="s">
        <v>1825</v>
      </c>
      <c r="V95" s="133">
        <v>91</v>
      </c>
      <c r="W95" s="307">
        <v>21</v>
      </c>
      <c r="X95" s="308" t="s">
        <v>1073</v>
      </c>
      <c r="Y95" s="309">
        <v>70</v>
      </c>
      <c r="Z95" s="265">
        <v>14</v>
      </c>
      <c r="AA95" s="266" t="s">
        <v>332</v>
      </c>
      <c r="AB95" s="266">
        <v>113</v>
      </c>
      <c r="AC95" s="81">
        <v>15</v>
      </c>
      <c r="AD95" s="82">
        <v>133903</v>
      </c>
      <c r="AE95" s="83">
        <v>154</v>
      </c>
      <c r="AF95" s="63">
        <v>21</v>
      </c>
      <c r="AG95" s="14">
        <v>107373</v>
      </c>
      <c r="AH95" s="64">
        <v>94</v>
      </c>
      <c r="AI95" s="81">
        <v>19</v>
      </c>
      <c r="AJ95" s="82">
        <v>122684</v>
      </c>
      <c r="AK95" s="83">
        <v>146</v>
      </c>
      <c r="AL95" s="63">
        <v>11</v>
      </c>
      <c r="AM95" s="14">
        <v>114164</v>
      </c>
      <c r="AN95" s="64">
        <v>95</v>
      </c>
      <c r="AO95" s="81">
        <v>10</v>
      </c>
      <c r="AP95" s="82">
        <v>156260</v>
      </c>
      <c r="AQ95" s="83">
        <v>82</v>
      </c>
      <c r="AR95" s="63">
        <v>9</v>
      </c>
      <c r="AS95" s="14">
        <v>204900</v>
      </c>
      <c r="AT95" s="64">
        <v>60</v>
      </c>
      <c r="AU95" s="78">
        <v>21</v>
      </c>
      <c r="AV95" s="79">
        <v>167351</v>
      </c>
      <c r="AW95" s="80">
        <v>87</v>
      </c>
      <c r="AX95" s="63">
        <v>28</v>
      </c>
      <c r="AY95" s="14">
        <v>190343</v>
      </c>
      <c r="AZ95" s="64">
        <v>92</v>
      </c>
      <c r="BA95" s="81">
        <v>23</v>
      </c>
      <c r="BB95" s="82">
        <v>181157</v>
      </c>
      <c r="BC95" s="83">
        <v>132</v>
      </c>
      <c r="BD95" s="63">
        <v>19</v>
      </c>
      <c r="BE95" s="14">
        <v>152708</v>
      </c>
      <c r="BF95" s="64">
        <v>45</v>
      </c>
      <c r="BG95" s="81">
        <v>11</v>
      </c>
      <c r="BH95" s="82">
        <v>126891</v>
      </c>
      <c r="BI95" s="83">
        <v>61</v>
      </c>
      <c r="BJ95" s="63">
        <v>12</v>
      </c>
      <c r="BK95" s="14">
        <v>115910</v>
      </c>
      <c r="BL95" s="64">
        <v>34</v>
      </c>
      <c r="BM95" s="81">
        <v>15</v>
      </c>
      <c r="BN95" s="82">
        <v>110508</v>
      </c>
      <c r="BO95" s="83">
        <v>88</v>
      </c>
    </row>
    <row r="96" spans="1:67" x14ac:dyDescent="0.2">
      <c r="A96" s="20" t="s">
        <v>35</v>
      </c>
      <c r="B96" s="527">
        <v>98</v>
      </c>
      <c r="C96" s="528" t="s">
        <v>6331</v>
      </c>
      <c r="D96" s="529">
        <v>22</v>
      </c>
      <c r="E96" s="439">
        <v>147</v>
      </c>
      <c r="F96" s="440" t="s">
        <v>5597</v>
      </c>
      <c r="G96" s="441">
        <v>21</v>
      </c>
      <c r="H96" s="469">
        <v>149</v>
      </c>
      <c r="I96" s="469" t="s">
        <v>4847</v>
      </c>
      <c r="J96" s="470">
        <v>19</v>
      </c>
      <c r="K96" s="439">
        <v>152</v>
      </c>
      <c r="L96" s="440" t="s">
        <v>4099</v>
      </c>
      <c r="M96" s="441">
        <v>42</v>
      </c>
      <c r="N96" s="265">
        <v>97</v>
      </c>
      <c r="O96" s="266" t="s">
        <v>3316</v>
      </c>
      <c r="P96" s="266">
        <v>38</v>
      </c>
      <c r="Q96" s="142">
        <v>134</v>
      </c>
      <c r="R96" s="143" t="s">
        <v>2570</v>
      </c>
      <c r="S96" s="144">
        <v>43</v>
      </c>
      <c r="T96" s="132">
        <v>141</v>
      </c>
      <c r="U96" s="279" t="s">
        <v>1826</v>
      </c>
      <c r="V96" s="133">
        <v>61</v>
      </c>
      <c r="W96" s="307">
        <v>141</v>
      </c>
      <c r="X96" s="308" t="s">
        <v>1074</v>
      </c>
      <c r="Y96" s="309">
        <v>72</v>
      </c>
      <c r="Z96" s="265">
        <v>140</v>
      </c>
      <c r="AA96" s="266" t="s">
        <v>333</v>
      </c>
      <c r="AB96" s="266">
        <v>74</v>
      </c>
      <c r="AC96" s="81">
        <v>109</v>
      </c>
      <c r="AD96" s="82">
        <v>204121</v>
      </c>
      <c r="AE96" s="83">
        <v>98</v>
      </c>
      <c r="AF96" s="63">
        <v>115</v>
      </c>
      <c r="AG96" s="14">
        <v>207570</v>
      </c>
      <c r="AH96" s="64">
        <v>104</v>
      </c>
      <c r="AI96" s="81">
        <v>86</v>
      </c>
      <c r="AJ96" s="82">
        <v>188845</v>
      </c>
      <c r="AK96" s="83">
        <v>94</v>
      </c>
      <c r="AL96" s="63">
        <v>84</v>
      </c>
      <c r="AM96" s="14">
        <v>193086</v>
      </c>
      <c r="AN96" s="64">
        <v>98</v>
      </c>
      <c r="AO96" s="81">
        <v>81</v>
      </c>
      <c r="AP96" s="82">
        <v>188449</v>
      </c>
      <c r="AQ96" s="83">
        <v>85</v>
      </c>
      <c r="AR96" s="63">
        <v>69</v>
      </c>
      <c r="AS96" s="14">
        <v>194001</v>
      </c>
      <c r="AT96" s="64">
        <v>94</v>
      </c>
      <c r="AU96" s="78">
        <v>87</v>
      </c>
      <c r="AV96" s="79">
        <v>228701</v>
      </c>
      <c r="AW96" s="80">
        <v>82</v>
      </c>
      <c r="AX96" s="63">
        <v>127</v>
      </c>
      <c r="AY96" s="14">
        <v>220104</v>
      </c>
      <c r="AZ96" s="64">
        <v>83</v>
      </c>
      <c r="BA96" s="81">
        <v>112</v>
      </c>
      <c r="BB96" s="82">
        <v>224862</v>
      </c>
      <c r="BC96" s="83">
        <v>65</v>
      </c>
      <c r="BD96" s="63">
        <v>124</v>
      </c>
      <c r="BE96" s="14">
        <v>220072</v>
      </c>
      <c r="BF96" s="64">
        <v>56</v>
      </c>
      <c r="BG96" s="81">
        <v>98</v>
      </c>
      <c r="BH96" s="82">
        <v>204648</v>
      </c>
      <c r="BI96" s="83">
        <v>47</v>
      </c>
      <c r="BJ96" s="63">
        <v>118</v>
      </c>
      <c r="BK96" s="14">
        <v>182292</v>
      </c>
      <c r="BL96" s="64">
        <v>55</v>
      </c>
      <c r="BM96" s="81">
        <v>116</v>
      </c>
      <c r="BN96" s="82">
        <v>168633</v>
      </c>
      <c r="BO96" s="83">
        <v>66</v>
      </c>
    </row>
    <row r="97" spans="1:67" x14ac:dyDescent="0.2">
      <c r="A97" s="20" t="s">
        <v>36</v>
      </c>
      <c r="B97" s="527">
        <v>108</v>
      </c>
      <c r="C97" s="528" t="s">
        <v>6332</v>
      </c>
      <c r="D97" s="529">
        <v>15</v>
      </c>
      <c r="E97" s="439">
        <v>194</v>
      </c>
      <c r="F97" s="440" t="s">
        <v>5598</v>
      </c>
      <c r="G97" s="441">
        <v>26</v>
      </c>
      <c r="H97" s="469">
        <v>168</v>
      </c>
      <c r="I97" s="469" t="s">
        <v>4848</v>
      </c>
      <c r="J97" s="470">
        <v>26</v>
      </c>
      <c r="K97" s="439">
        <v>157</v>
      </c>
      <c r="L97" s="440" t="s">
        <v>4100</v>
      </c>
      <c r="M97" s="441">
        <v>35</v>
      </c>
      <c r="N97" s="265">
        <v>183</v>
      </c>
      <c r="O97" s="266" t="s">
        <v>3317</v>
      </c>
      <c r="P97" s="266">
        <v>54</v>
      </c>
      <c r="Q97" s="142">
        <v>174</v>
      </c>
      <c r="R97" s="143" t="s">
        <v>2571</v>
      </c>
      <c r="S97" s="144">
        <v>55</v>
      </c>
      <c r="T97" s="132">
        <v>158</v>
      </c>
      <c r="U97" s="279" t="s">
        <v>1827</v>
      </c>
      <c r="V97" s="133">
        <v>70</v>
      </c>
      <c r="W97" s="307">
        <v>167</v>
      </c>
      <c r="X97" s="308" t="s">
        <v>1075</v>
      </c>
      <c r="Y97" s="309">
        <v>91</v>
      </c>
      <c r="Z97" s="265">
        <v>144</v>
      </c>
      <c r="AA97" s="266" t="s">
        <v>334</v>
      </c>
      <c r="AB97" s="266">
        <v>92</v>
      </c>
      <c r="AC97" s="81">
        <v>127</v>
      </c>
      <c r="AD97" s="82">
        <v>93869</v>
      </c>
      <c r="AE97" s="83">
        <v>101</v>
      </c>
      <c r="AF97" s="63">
        <v>145</v>
      </c>
      <c r="AG97" s="14">
        <v>92932</v>
      </c>
      <c r="AH97" s="64">
        <v>100</v>
      </c>
      <c r="AI97" s="81">
        <v>122</v>
      </c>
      <c r="AJ97" s="82">
        <v>94749</v>
      </c>
      <c r="AK97" s="83">
        <v>91</v>
      </c>
      <c r="AL97" s="63">
        <v>85</v>
      </c>
      <c r="AM97" s="14">
        <v>112590</v>
      </c>
      <c r="AN97" s="64">
        <v>114</v>
      </c>
      <c r="AO97" s="81">
        <v>122</v>
      </c>
      <c r="AP97" s="82">
        <v>122903</v>
      </c>
      <c r="AQ97" s="83">
        <v>93</v>
      </c>
      <c r="AR97" s="63">
        <v>93</v>
      </c>
      <c r="AS97" s="14">
        <v>123397</v>
      </c>
      <c r="AT97" s="64">
        <v>108</v>
      </c>
      <c r="AU97" s="78">
        <v>111</v>
      </c>
      <c r="AV97" s="79">
        <v>151595</v>
      </c>
      <c r="AW97" s="80">
        <v>93</v>
      </c>
      <c r="AX97" s="63">
        <v>158</v>
      </c>
      <c r="AY97" s="14">
        <v>161463</v>
      </c>
      <c r="AZ97" s="64">
        <v>75</v>
      </c>
      <c r="BA97" s="81">
        <v>156</v>
      </c>
      <c r="BB97" s="82">
        <v>154959</v>
      </c>
      <c r="BC97" s="83">
        <v>68</v>
      </c>
      <c r="BD97" s="63">
        <v>168</v>
      </c>
      <c r="BE97" s="14">
        <v>152795</v>
      </c>
      <c r="BF97" s="64">
        <v>47</v>
      </c>
      <c r="BG97" s="81">
        <v>157</v>
      </c>
      <c r="BH97" s="82">
        <v>137294</v>
      </c>
      <c r="BI97" s="83">
        <v>54</v>
      </c>
      <c r="BJ97" s="63">
        <v>148</v>
      </c>
      <c r="BK97" s="14">
        <v>125494</v>
      </c>
      <c r="BL97" s="64">
        <v>46</v>
      </c>
      <c r="BM97" s="81">
        <v>149</v>
      </c>
      <c r="BN97" s="82">
        <v>114413</v>
      </c>
      <c r="BO97" s="83">
        <v>51</v>
      </c>
    </row>
    <row r="98" spans="1:67" x14ac:dyDescent="0.2">
      <c r="A98" s="20" t="s">
        <v>37</v>
      </c>
      <c r="B98" s="527">
        <v>4</v>
      </c>
      <c r="C98" s="528" t="s">
        <v>6333</v>
      </c>
      <c r="D98" s="529">
        <v>48</v>
      </c>
      <c r="E98" s="439">
        <v>9</v>
      </c>
      <c r="F98" s="440" t="s">
        <v>5599</v>
      </c>
      <c r="G98" s="441">
        <v>41</v>
      </c>
      <c r="H98" s="469">
        <v>11</v>
      </c>
      <c r="I98" s="469" t="s">
        <v>4849</v>
      </c>
      <c r="J98" s="470">
        <v>24</v>
      </c>
      <c r="K98" s="439">
        <v>9</v>
      </c>
      <c r="L98" s="440" t="s">
        <v>4101</v>
      </c>
      <c r="M98" s="441">
        <v>53</v>
      </c>
      <c r="N98" s="265">
        <v>12</v>
      </c>
      <c r="O98" s="266" t="s">
        <v>3318</v>
      </c>
      <c r="P98" s="266">
        <v>32</v>
      </c>
      <c r="Q98" s="142">
        <v>7</v>
      </c>
      <c r="R98" s="143" t="s">
        <v>2572</v>
      </c>
      <c r="S98" s="144">
        <v>59</v>
      </c>
      <c r="T98" s="132">
        <v>7</v>
      </c>
      <c r="U98" s="279" t="s">
        <v>1828</v>
      </c>
      <c r="V98" s="133">
        <v>70</v>
      </c>
      <c r="W98" s="307">
        <v>12</v>
      </c>
      <c r="X98" s="308" t="s">
        <v>1076</v>
      </c>
      <c r="Y98" s="309">
        <v>96</v>
      </c>
      <c r="Z98" s="265">
        <v>6</v>
      </c>
      <c r="AA98" s="266" t="s">
        <v>335</v>
      </c>
      <c r="AB98" s="266">
        <v>116</v>
      </c>
      <c r="AC98" s="81">
        <v>4</v>
      </c>
      <c r="AD98" s="82">
        <v>61730</v>
      </c>
      <c r="AE98" s="83">
        <v>35</v>
      </c>
      <c r="AF98" s="63">
        <v>9</v>
      </c>
      <c r="AG98" s="14">
        <v>73053</v>
      </c>
      <c r="AH98" s="64">
        <v>121</v>
      </c>
      <c r="AI98" s="81">
        <v>8</v>
      </c>
      <c r="AJ98" s="82">
        <v>68950</v>
      </c>
      <c r="AK98" s="83">
        <v>108</v>
      </c>
      <c r="AL98" s="63">
        <v>7</v>
      </c>
      <c r="AM98" s="14">
        <v>86571</v>
      </c>
      <c r="AN98" s="64">
        <v>105</v>
      </c>
      <c r="AO98" s="81">
        <v>5</v>
      </c>
      <c r="AP98" s="82">
        <v>120600</v>
      </c>
      <c r="AQ98" s="83">
        <v>49</v>
      </c>
      <c r="AR98" s="63">
        <v>6</v>
      </c>
      <c r="AS98" s="14">
        <v>104275</v>
      </c>
      <c r="AT98" s="64">
        <v>129</v>
      </c>
      <c r="AU98" s="78">
        <v>5</v>
      </c>
      <c r="AV98" s="79">
        <v>124320</v>
      </c>
      <c r="AW98" s="80">
        <v>83</v>
      </c>
      <c r="AX98" s="63">
        <v>10</v>
      </c>
      <c r="AY98" s="14">
        <v>147950</v>
      </c>
      <c r="AZ98" s="64">
        <v>87</v>
      </c>
      <c r="BA98" s="81">
        <v>12</v>
      </c>
      <c r="BB98" s="82">
        <v>138792</v>
      </c>
      <c r="BC98" s="83">
        <v>71</v>
      </c>
      <c r="BD98" s="63">
        <v>7</v>
      </c>
      <c r="BE98" s="14">
        <v>147100</v>
      </c>
      <c r="BF98" s="64">
        <v>29</v>
      </c>
      <c r="BG98" s="81">
        <v>7</v>
      </c>
      <c r="BH98" s="82">
        <v>139071</v>
      </c>
      <c r="BI98" s="83">
        <v>69</v>
      </c>
      <c r="BJ98" s="63">
        <v>12</v>
      </c>
      <c r="BK98" s="14">
        <v>106050</v>
      </c>
      <c r="BL98" s="64">
        <v>55</v>
      </c>
      <c r="BM98" s="81">
        <v>13</v>
      </c>
      <c r="BN98" s="82">
        <v>120461</v>
      </c>
      <c r="BO98" s="83">
        <v>121</v>
      </c>
    </row>
    <row r="99" spans="1:67" x14ac:dyDescent="0.2">
      <c r="A99" s="24" t="s">
        <v>38</v>
      </c>
      <c r="B99" s="527">
        <v>26</v>
      </c>
      <c r="C99" s="528" t="s">
        <v>6334</v>
      </c>
      <c r="D99" s="529">
        <v>25</v>
      </c>
      <c r="E99" s="439">
        <v>41</v>
      </c>
      <c r="F99" s="440" t="s">
        <v>5600</v>
      </c>
      <c r="G99" s="441">
        <v>21</v>
      </c>
      <c r="H99" s="469">
        <v>57</v>
      </c>
      <c r="I99" s="469" t="s">
        <v>4850</v>
      </c>
      <c r="J99" s="470">
        <v>13</v>
      </c>
      <c r="K99" s="448">
        <v>53</v>
      </c>
      <c r="L99" s="443" t="s">
        <v>4102</v>
      </c>
      <c r="M99" s="444">
        <v>25</v>
      </c>
      <c r="N99" s="268">
        <v>55</v>
      </c>
      <c r="O99" s="269" t="s">
        <v>3319</v>
      </c>
      <c r="P99" s="270">
        <v>27</v>
      </c>
      <c r="Q99" s="142">
        <v>47</v>
      </c>
      <c r="R99" s="143" t="s">
        <v>2573</v>
      </c>
      <c r="S99" s="144">
        <v>40</v>
      </c>
      <c r="T99" s="132">
        <v>54</v>
      </c>
      <c r="U99" s="279" t="s">
        <v>1829</v>
      </c>
      <c r="V99" s="133">
        <v>51</v>
      </c>
      <c r="W99" s="310">
        <v>49</v>
      </c>
      <c r="X99" s="311" t="s">
        <v>1077</v>
      </c>
      <c r="Y99" s="312">
        <v>64</v>
      </c>
      <c r="Z99" s="268">
        <v>49</v>
      </c>
      <c r="AA99" s="269" t="s">
        <v>336</v>
      </c>
      <c r="AB99" s="269">
        <v>68</v>
      </c>
      <c r="AC99" s="85">
        <v>45</v>
      </c>
      <c r="AD99" s="85">
        <v>367271</v>
      </c>
      <c r="AE99" s="85">
        <v>95</v>
      </c>
      <c r="AF99" s="15">
        <v>43</v>
      </c>
      <c r="AG99" s="15">
        <v>331118</v>
      </c>
      <c r="AH99" s="15">
        <v>122</v>
      </c>
      <c r="AI99" s="85">
        <v>28</v>
      </c>
      <c r="AJ99" s="85">
        <v>367623</v>
      </c>
      <c r="AK99" s="85">
        <v>120</v>
      </c>
      <c r="AL99" s="15">
        <v>37</v>
      </c>
      <c r="AM99" s="15">
        <v>400386</v>
      </c>
      <c r="AN99" s="15">
        <v>116</v>
      </c>
      <c r="AO99" s="85">
        <v>33</v>
      </c>
      <c r="AP99" s="85">
        <v>281117</v>
      </c>
      <c r="AQ99" s="85">
        <v>116</v>
      </c>
      <c r="AR99" s="15">
        <v>24</v>
      </c>
      <c r="AS99" s="15">
        <v>320025</v>
      </c>
      <c r="AT99" s="15">
        <v>78</v>
      </c>
      <c r="AU99" s="112">
        <v>29</v>
      </c>
      <c r="AV99" s="112">
        <v>346590</v>
      </c>
      <c r="AW99" s="112">
        <v>86</v>
      </c>
      <c r="AX99" s="15">
        <v>49</v>
      </c>
      <c r="AY99" s="15">
        <v>338138</v>
      </c>
      <c r="AZ99" s="15">
        <v>81</v>
      </c>
      <c r="BA99" s="85">
        <v>35</v>
      </c>
      <c r="BB99" s="85">
        <v>312060</v>
      </c>
      <c r="BC99" s="85">
        <v>73</v>
      </c>
      <c r="BD99" s="15">
        <v>44</v>
      </c>
      <c r="BE99" s="15">
        <v>356393</v>
      </c>
      <c r="BF99" s="15">
        <v>76</v>
      </c>
      <c r="BG99" s="85">
        <v>31</v>
      </c>
      <c r="BH99" s="85">
        <v>275848</v>
      </c>
      <c r="BI99" s="86">
        <v>44</v>
      </c>
      <c r="BJ99" s="15">
        <v>51</v>
      </c>
      <c r="BK99" s="15">
        <v>290007</v>
      </c>
      <c r="BL99" s="15">
        <v>63</v>
      </c>
      <c r="BM99" s="84">
        <v>51</v>
      </c>
      <c r="BN99" s="85">
        <v>268041</v>
      </c>
      <c r="BO99" s="86">
        <v>59</v>
      </c>
    </row>
    <row r="100" spans="1:67" x14ac:dyDescent="0.2">
      <c r="A100" s="21" t="s">
        <v>92</v>
      </c>
      <c r="B100" s="204"/>
      <c r="C100" s="422"/>
      <c r="D100" s="423"/>
      <c r="E100" s="452"/>
      <c r="F100" s="453"/>
      <c r="G100" s="454"/>
      <c r="H100" s="422"/>
      <c r="I100" s="422"/>
      <c r="J100" s="423"/>
      <c r="K100" s="124"/>
      <c r="L100" s="124"/>
      <c r="M100" s="125"/>
      <c r="N100" s="100"/>
      <c r="O100" s="21"/>
      <c r="P100" s="101"/>
      <c r="Q100" s="410"/>
      <c r="R100" s="192"/>
      <c r="S100" s="334"/>
      <c r="T100" s="388"/>
      <c r="U100" s="389"/>
      <c r="V100" s="390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67"/>
      <c r="AM100" s="3"/>
      <c r="AN100" s="68"/>
      <c r="AO100" s="87"/>
      <c r="AP100" s="88"/>
      <c r="AQ100" s="89"/>
      <c r="AR100" s="107"/>
      <c r="AS100" s="7"/>
      <c r="AT100" s="108"/>
      <c r="AU100" s="114"/>
      <c r="AV100" s="115"/>
      <c r="AW100" s="116"/>
      <c r="AX100" s="126"/>
      <c r="AY100" s="17"/>
      <c r="AZ100" s="127"/>
      <c r="BA100" s="145"/>
      <c r="BB100" s="146"/>
      <c r="BC100" s="147"/>
      <c r="BD100" s="126"/>
      <c r="BE100" s="17"/>
      <c r="BF100" s="127"/>
      <c r="BG100" s="145"/>
      <c r="BH100" s="146"/>
      <c r="BI100" s="147"/>
      <c r="BJ100" s="126"/>
      <c r="BK100" s="17"/>
      <c r="BL100" s="127"/>
      <c r="BM100" s="81"/>
      <c r="BN100" s="82"/>
      <c r="BO100" s="83"/>
    </row>
    <row r="101" spans="1:67" x14ac:dyDescent="0.2">
      <c r="A101" s="19">
        <f ca="1">TODAY()</f>
        <v>45148</v>
      </c>
      <c r="B101" s="391">
        <v>2023</v>
      </c>
      <c r="C101" s="4"/>
      <c r="D101" s="392"/>
      <c r="E101" s="411">
        <v>2022</v>
      </c>
      <c r="F101" s="338"/>
      <c r="G101" s="339"/>
      <c r="H101" s="4">
        <v>2021</v>
      </c>
      <c r="I101" s="4"/>
      <c r="J101" s="392"/>
      <c r="K101" s="338">
        <v>2020</v>
      </c>
      <c r="L101" s="338"/>
      <c r="M101" s="339"/>
      <c r="N101" s="391">
        <v>2019</v>
      </c>
      <c r="O101" s="4"/>
      <c r="P101" s="392"/>
      <c r="Q101" s="338">
        <v>2018</v>
      </c>
      <c r="R101" s="338"/>
      <c r="S101" s="339"/>
      <c r="T101" s="391">
        <v>2017</v>
      </c>
      <c r="U101" s="290"/>
      <c r="V101" s="392"/>
      <c r="W101" s="87">
        <v>2016</v>
      </c>
      <c r="X101" s="88"/>
      <c r="Y101" s="89"/>
      <c r="Z101" s="67">
        <v>2015</v>
      </c>
      <c r="AA101" s="3"/>
      <c r="AB101" s="68"/>
      <c r="AC101" s="87">
        <v>2014</v>
      </c>
      <c r="AD101" s="88"/>
      <c r="AE101" s="89"/>
      <c r="AF101" s="67">
        <v>2013</v>
      </c>
      <c r="AG101" s="3"/>
      <c r="AH101" s="68"/>
      <c r="AI101" s="87">
        <v>2012</v>
      </c>
      <c r="AJ101" s="88"/>
      <c r="AK101" s="89"/>
      <c r="AL101" s="67">
        <v>2011</v>
      </c>
      <c r="AM101" s="3"/>
      <c r="AN101" s="68"/>
      <c r="AO101" s="87">
        <v>2010</v>
      </c>
      <c r="AP101" s="88"/>
      <c r="AQ101" s="89"/>
      <c r="AR101" s="102">
        <v>2009</v>
      </c>
      <c r="AS101" s="103"/>
      <c r="AT101" s="104"/>
      <c r="AU101" s="87">
        <v>2008</v>
      </c>
      <c r="AV101" s="88"/>
      <c r="AW101" s="89"/>
      <c r="AX101" s="67">
        <v>2007</v>
      </c>
      <c r="AY101" s="3"/>
      <c r="AZ101" s="68"/>
      <c r="BA101" s="87">
        <v>2006</v>
      </c>
      <c r="BB101" s="88"/>
      <c r="BC101" s="89"/>
      <c r="BD101" s="67">
        <v>2005</v>
      </c>
      <c r="BE101" s="3"/>
      <c r="BF101" s="68"/>
      <c r="BG101" s="120">
        <v>2004</v>
      </c>
      <c r="BH101" s="121"/>
      <c r="BI101" s="122"/>
      <c r="BJ101" s="67">
        <v>2003</v>
      </c>
      <c r="BK101" s="3"/>
      <c r="BL101" s="68"/>
      <c r="BM101" s="87">
        <v>2002</v>
      </c>
      <c r="BN101" s="82"/>
      <c r="BO101" s="83"/>
    </row>
    <row r="102" spans="1:67" x14ac:dyDescent="0.2">
      <c r="B102" s="391" t="s">
        <v>262</v>
      </c>
      <c r="C102" s="4" t="s">
        <v>263</v>
      </c>
      <c r="D102" s="392" t="s">
        <v>264</v>
      </c>
      <c r="E102" s="411" t="s">
        <v>262</v>
      </c>
      <c r="F102" s="338" t="s">
        <v>263</v>
      </c>
      <c r="G102" s="339" t="s">
        <v>264</v>
      </c>
      <c r="H102" s="4" t="s">
        <v>262</v>
      </c>
      <c r="I102" s="4" t="s">
        <v>263</v>
      </c>
      <c r="J102" s="392" t="s">
        <v>264</v>
      </c>
      <c r="K102" s="338" t="s">
        <v>262</v>
      </c>
      <c r="L102" s="338" t="s">
        <v>263</v>
      </c>
      <c r="M102" s="339" t="s">
        <v>264</v>
      </c>
      <c r="N102" s="391" t="s">
        <v>262</v>
      </c>
      <c r="O102" s="4" t="s">
        <v>263</v>
      </c>
      <c r="P102" s="392" t="s">
        <v>264</v>
      </c>
      <c r="Q102" s="411" t="s">
        <v>262</v>
      </c>
      <c r="R102" s="338" t="s">
        <v>263</v>
      </c>
      <c r="S102" s="339" t="s">
        <v>264</v>
      </c>
      <c r="T102" s="391" t="s">
        <v>262</v>
      </c>
      <c r="U102" s="290" t="s">
        <v>263</v>
      </c>
      <c r="V102" s="392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57" t="s">
        <v>262</v>
      </c>
      <c r="AM102" s="46" t="s">
        <v>263</v>
      </c>
      <c r="AN102" s="58" t="s">
        <v>264</v>
      </c>
      <c r="AO102" s="72" t="s">
        <v>262</v>
      </c>
      <c r="AP102" s="73" t="s">
        <v>263</v>
      </c>
      <c r="AQ102" s="74" t="s">
        <v>264</v>
      </c>
      <c r="AR102" s="105" t="s">
        <v>262</v>
      </c>
      <c r="AS102" s="10" t="s">
        <v>263</v>
      </c>
      <c r="AT102" s="106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46" t="s">
        <v>263</v>
      </c>
      <c r="BL102" s="58" t="s">
        <v>264</v>
      </c>
      <c r="BM102" s="72" t="s">
        <v>262</v>
      </c>
      <c r="BN102" s="88" t="s">
        <v>263</v>
      </c>
      <c r="BO102" s="89" t="s">
        <v>264</v>
      </c>
    </row>
    <row r="103" spans="1:67" x14ac:dyDescent="0.2">
      <c r="A103" s="27" t="s">
        <v>94</v>
      </c>
      <c r="B103" s="524">
        <v>204</v>
      </c>
      <c r="C103" s="525" t="s">
        <v>6344</v>
      </c>
      <c r="D103" s="526">
        <v>40</v>
      </c>
      <c r="E103" s="313">
        <v>262</v>
      </c>
      <c r="F103" s="461" t="s">
        <v>5610</v>
      </c>
      <c r="G103" s="462">
        <v>60</v>
      </c>
      <c r="H103" s="273">
        <v>243</v>
      </c>
      <c r="I103" s="476" t="s">
        <v>4874</v>
      </c>
      <c r="J103" s="477">
        <v>50</v>
      </c>
      <c r="K103" s="314">
        <v>240</v>
      </c>
      <c r="L103" s="461" t="s">
        <v>4112</v>
      </c>
      <c r="M103" s="462">
        <v>61</v>
      </c>
      <c r="N103" s="272">
        <v>197</v>
      </c>
      <c r="O103" s="273" t="s">
        <v>3329</v>
      </c>
      <c r="P103" s="274">
        <v>64</v>
      </c>
      <c r="Q103" s="220">
        <v>219</v>
      </c>
      <c r="R103" s="221" t="s">
        <v>2583</v>
      </c>
      <c r="S103" s="222">
        <v>67</v>
      </c>
      <c r="T103" s="248">
        <v>197</v>
      </c>
      <c r="U103" s="301" t="s">
        <v>1839</v>
      </c>
      <c r="V103" s="249">
        <v>84</v>
      </c>
      <c r="W103" s="313">
        <v>196</v>
      </c>
      <c r="X103" s="314" t="s">
        <v>1087</v>
      </c>
      <c r="Y103" s="315">
        <v>120</v>
      </c>
      <c r="Z103" s="272">
        <v>204</v>
      </c>
      <c r="AA103" s="273" t="s">
        <v>346</v>
      </c>
      <c r="AB103" s="274">
        <v>99</v>
      </c>
      <c r="AC103" s="75">
        <v>188</v>
      </c>
      <c r="AD103" s="76">
        <v>265283</v>
      </c>
      <c r="AE103" s="77">
        <v>115</v>
      </c>
      <c r="AF103" s="59">
        <v>199</v>
      </c>
      <c r="AG103" s="47">
        <v>260655</v>
      </c>
      <c r="AH103" s="60">
        <v>130</v>
      </c>
      <c r="AI103" s="75">
        <v>176</v>
      </c>
      <c r="AJ103" s="76">
        <v>238707</v>
      </c>
      <c r="AK103" s="77">
        <v>162</v>
      </c>
      <c r="AL103" s="47">
        <v>126</v>
      </c>
      <c r="AM103" s="47">
        <v>257305</v>
      </c>
      <c r="AN103" s="47">
        <v>148</v>
      </c>
      <c r="AO103" s="75">
        <v>151</v>
      </c>
      <c r="AP103" s="76">
        <v>280915</v>
      </c>
      <c r="AQ103" s="77">
        <v>128</v>
      </c>
      <c r="AR103" s="47">
        <v>107</v>
      </c>
      <c r="AS103" s="47">
        <v>298991</v>
      </c>
      <c r="AT103" s="47">
        <v>128</v>
      </c>
      <c r="AU103" s="96">
        <v>143</v>
      </c>
      <c r="AV103" s="95">
        <v>299987</v>
      </c>
      <c r="AW103" s="97">
        <v>137</v>
      </c>
      <c r="AX103" s="28">
        <v>229</v>
      </c>
      <c r="AY103" s="28">
        <v>288777</v>
      </c>
      <c r="AZ103" s="28">
        <v>132</v>
      </c>
      <c r="BA103" s="96">
        <v>203</v>
      </c>
      <c r="BB103" s="95">
        <v>306932</v>
      </c>
      <c r="BC103" s="97">
        <v>105</v>
      </c>
      <c r="BD103" s="28">
        <v>233</v>
      </c>
      <c r="BE103" s="28">
        <v>278671</v>
      </c>
      <c r="BF103" s="28">
        <v>108</v>
      </c>
      <c r="BG103" s="96">
        <v>234</v>
      </c>
      <c r="BH103" s="95">
        <v>268381</v>
      </c>
      <c r="BI103" s="97">
        <v>114</v>
      </c>
      <c r="BJ103" s="28">
        <v>235</v>
      </c>
      <c r="BK103" s="28">
        <v>258733</v>
      </c>
      <c r="BL103" s="28">
        <v>99</v>
      </c>
      <c r="BM103" s="96">
        <v>213</v>
      </c>
      <c r="BN103" s="76">
        <v>254677</v>
      </c>
      <c r="BO103" s="77">
        <v>93</v>
      </c>
    </row>
    <row r="104" spans="1:67" x14ac:dyDescent="0.2">
      <c r="A104" s="23" t="s">
        <v>21</v>
      </c>
      <c r="B104" s="527">
        <v>1</v>
      </c>
      <c r="C104" s="528" t="s">
        <v>4499</v>
      </c>
      <c r="D104" s="529">
        <v>5</v>
      </c>
      <c r="E104" s="307">
        <v>0</v>
      </c>
      <c r="F104" s="440" t="s">
        <v>270</v>
      </c>
      <c r="G104" s="441">
        <v>0</v>
      </c>
      <c r="H104" s="266">
        <v>0</v>
      </c>
      <c r="I104" s="469" t="s">
        <v>270</v>
      </c>
      <c r="J104" s="470">
        <v>0</v>
      </c>
      <c r="K104" s="307">
        <v>0</v>
      </c>
      <c r="L104" s="440" t="s">
        <v>270</v>
      </c>
      <c r="M104" s="441">
        <v>0</v>
      </c>
      <c r="N104" s="265">
        <v>0</v>
      </c>
      <c r="O104" s="266" t="s">
        <v>270</v>
      </c>
      <c r="P104" s="266">
        <v>0</v>
      </c>
      <c r="Q104" s="142">
        <v>0</v>
      </c>
      <c r="R104" s="143" t="s">
        <v>270</v>
      </c>
      <c r="S104" s="144">
        <v>0</v>
      </c>
      <c r="T104" s="132">
        <v>0</v>
      </c>
      <c r="U104" s="279" t="s">
        <v>270</v>
      </c>
      <c r="V104" s="133">
        <v>0</v>
      </c>
      <c r="W104" s="307">
        <v>0</v>
      </c>
      <c r="X104" s="308" t="s">
        <v>270</v>
      </c>
      <c r="Y104" s="309">
        <v>0</v>
      </c>
      <c r="Z104" s="262">
        <v>0</v>
      </c>
      <c r="AA104" s="266" t="s">
        <v>270</v>
      </c>
      <c r="AB104" s="266">
        <v>0</v>
      </c>
      <c r="AC104" s="87"/>
      <c r="AD104" s="88"/>
      <c r="AE104" s="89"/>
      <c r="AF104" s="67"/>
      <c r="AG104" s="3"/>
      <c r="AH104" s="68"/>
      <c r="AI104" s="87"/>
      <c r="AJ104" s="88"/>
      <c r="AK104" s="89"/>
      <c r="AL104" s="3"/>
      <c r="AM104" s="3"/>
      <c r="AN104" s="3"/>
      <c r="AO104" s="87"/>
      <c r="AP104" s="88"/>
      <c r="AQ104" s="89"/>
      <c r="AR104" s="3"/>
      <c r="AS104" s="3"/>
      <c r="AT104" s="3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121"/>
      <c r="BI104" s="122"/>
      <c r="BJ104" s="10"/>
      <c r="BK104" s="10"/>
      <c r="BL104" s="10"/>
      <c r="BM104" s="120"/>
      <c r="BN104" s="88"/>
      <c r="BO104" s="89"/>
    </row>
    <row r="105" spans="1:67" x14ac:dyDescent="0.2">
      <c r="A105" s="22" t="s">
        <v>39</v>
      </c>
      <c r="B105" s="527">
        <v>11</v>
      </c>
      <c r="C105" s="528" t="s">
        <v>6336</v>
      </c>
      <c r="D105" s="529">
        <v>25</v>
      </c>
      <c r="E105" s="439">
        <v>14</v>
      </c>
      <c r="F105" s="440" t="s">
        <v>5602</v>
      </c>
      <c r="G105" s="441">
        <v>28</v>
      </c>
      <c r="H105" s="469">
        <v>12</v>
      </c>
      <c r="I105" s="469" t="s">
        <v>4866</v>
      </c>
      <c r="J105" s="470">
        <v>53</v>
      </c>
      <c r="K105" s="439">
        <v>9</v>
      </c>
      <c r="L105" s="440" t="s">
        <v>4104</v>
      </c>
      <c r="M105" s="441">
        <v>209</v>
      </c>
      <c r="N105" s="265">
        <v>9</v>
      </c>
      <c r="O105" s="266" t="s">
        <v>3321</v>
      </c>
      <c r="P105" s="266">
        <v>118</v>
      </c>
      <c r="Q105" s="142">
        <v>8</v>
      </c>
      <c r="R105" s="143" t="s">
        <v>2575</v>
      </c>
      <c r="S105" s="144">
        <v>78</v>
      </c>
      <c r="T105" s="132">
        <v>11</v>
      </c>
      <c r="U105" s="279" t="s">
        <v>1831</v>
      </c>
      <c r="V105" s="133">
        <v>130</v>
      </c>
      <c r="W105" s="307">
        <v>14</v>
      </c>
      <c r="X105" s="308" t="s">
        <v>1079</v>
      </c>
      <c r="Y105" s="309">
        <v>294</v>
      </c>
      <c r="Z105" s="265">
        <v>7</v>
      </c>
      <c r="AA105" s="266" t="s">
        <v>338</v>
      </c>
      <c r="AB105" s="266">
        <v>72</v>
      </c>
      <c r="AC105" s="81">
        <v>7</v>
      </c>
      <c r="AD105" s="82">
        <v>152300</v>
      </c>
      <c r="AE105" s="83">
        <v>103</v>
      </c>
      <c r="AF105" s="63">
        <v>12</v>
      </c>
      <c r="AG105" s="14">
        <v>127851</v>
      </c>
      <c r="AH105" s="64">
        <v>102</v>
      </c>
      <c r="AI105" s="81">
        <v>9</v>
      </c>
      <c r="AJ105" s="82">
        <v>142656</v>
      </c>
      <c r="AK105" s="83">
        <v>233</v>
      </c>
      <c r="AL105" s="63">
        <v>8</v>
      </c>
      <c r="AM105" s="14">
        <v>172688</v>
      </c>
      <c r="AN105" s="64">
        <v>154</v>
      </c>
      <c r="AO105" s="81">
        <v>6</v>
      </c>
      <c r="AP105" s="82">
        <v>138800</v>
      </c>
      <c r="AQ105" s="83">
        <v>99</v>
      </c>
      <c r="AR105" s="63">
        <v>6</v>
      </c>
      <c r="AS105" s="14">
        <v>225333</v>
      </c>
      <c r="AT105" s="64">
        <v>150</v>
      </c>
      <c r="AU105" s="78">
        <v>5</v>
      </c>
      <c r="AV105" s="79">
        <v>171080</v>
      </c>
      <c r="AW105" s="80">
        <v>311</v>
      </c>
      <c r="AX105" s="63">
        <v>10</v>
      </c>
      <c r="AY105" s="14">
        <v>348792</v>
      </c>
      <c r="AZ105" s="64">
        <v>133</v>
      </c>
      <c r="BA105" s="81">
        <v>13</v>
      </c>
      <c r="BB105" s="82">
        <v>180887</v>
      </c>
      <c r="BC105" s="83">
        <v>96</v>
      </c>
      <c r="BD105" s="63">
        <v>14</v>
      </c>
      <c r="BE105" s="14">
        <v>165346</v>
      </c>
      <c r="BF105" s="64">
        <v>133</v>
      </c>
      <c r="BG105" s="81">
        <v>17</v>
      </c>
      <c r="BH105" s="82">
        <v>251865</v>
      </c>
      <c r="BI105" s="83">
        <v>166</v>
      </c>
      <c r="BJ105" s="153">
        <v>15</v>
      </c>
      <c r="BK105" s="16">
        <v>179616</v>
      </c>
      <c r="BL105" s="154">
        <v>174</v>
      </c>
      <c r="BM105" s="81">
        <v>10</v>
      </c>
      <c r="BN105" s="82">
        <v>181310</v>
      </c>
      <c r="BO105" s="83">
        <v>160</v>
      </c>
    </row>
    <row r="106" spans="1:67" x14ac:dyDescent="0.2">
      <c r="A106" s="20" t="s">
        <v>40</v>
      </c>
      <c r="B106" s="527">
        <v>33</v>
      </c>
      <c r="C106" s="528" t="s">
        <v>6337</v>
      </c>
      <c r="D106" s="529">
        <v>32</v>
      </c>
      <c r="E106" s="439">
        <v>23</v>
      </c>
      <c r="F106" s="440" t="s">
        <v>5603</v>
      </c>
      <c r="G106" s="441">
        <v>32</v>
      </c>
      <c r="H106" s="469">
        <v>31</v>
      </c>
      <c r="I106" s="469" t="s">
        <v>4867</v>
      </c>
      <c r="J106" s="470">
        <v>27</v>
      </c>
      <c r="K106" s="439">
        <v>43</v>
      </c>
      <c r="L106" s="440" t="s">
        <v>4105</v>
      </c>
      <c r="M106" s="441">
        <v>44</v>
      </c>
      <c r="N106" s="265">
        <v>41</v>
      </c>
      <c r="O106" s="266" t="s">
        <v>3322</v>
      </c>
      <c r="P106" s="266">
        <v>56</v>
      </c>
      <c r="Q106" s="142">
        <v>36</v>
      </c>
      <c r="R106" s="143" t="s">
        <v>2576</v>
      </c>
      <c r="S106" s="144">
        <v>68</v>
      </c>
      <c r="T106" s="132">
        <v>45</v>
      </c>
      <c r="U106" s="279" t="s">
        <v>1832</v>
      </c>
      <c r="V106" s="133">
        <v>78</v>
      </c>
      <c r="W106" s="307">
        <v>32</v>
      </c>
      <c r="X106" s="308" t="s">
        <v>1080</v>
      </c>
      <c r="Y106" s="309">
        <v>76</v>
      </c>
      <c r="Z106" s="265">
        <v>33</v>
      </c>
      <c r="AA106" s="266" t="s">
        <v>339</v>
      </c>
      <c r="AB106" s="266">
        <v>134</v>
      </c>
      <c r="AC106" s="81">
        <v>25</v>
      </c>
      <c r="AD106" s="82">
        <v>270944</v>
      </c>
      <c r="AE106" s="83">
        <v>125</v>
      </c>
      <c r="AF106" s="63">
        <v>32</v>
      </c>
      <c r="AG106" s="14">
        <v>321396</v>
      </c>
      <c r="AH106" s="64">
        <v>126</v>
      </c>
      <c r="AI106" s="81">
        <v>38</v>
      </c>
      <c r="AJ106" s="82">
        <v>271125</v>
      </c>
      <c r="AK106" s="83">
        <v>150</v>
      </c>
      <c r="AL106" s="63">
        <v>23</v>
      </c>
      <c r="AM106" s="14">
        <v>266109</v>
      </c>
      <c r="AN106" s="64">
        <v>139</v>
      </c>
      <c r="AO106" s="81">
        <v>22</v>
      </c>
      <c r="AP106" s="82">
        <v>354705</v>
      </c>
      <c r="AQ106" s="83">
        <v>132</v>
      </c>
      <c r="AR106" s="63">
        <v>18</v>
      </c>
      <c r="AS106" s="14">
        <v>272320</v>
      </c>
      <c r="AT106" s="64">
        <v>115</v>
      </c>
      <c r="AU106" s="78">
        <v>15</v>
      </c>
      <c r="AV106" s="79">
        <v>307913</v>
      </c>
      <c r="AW106" s="80">
        <v>134</v>
      </c>
      <c r="AX106" s="63">
        <v>29</v>
      </c>
      <c r="AY106" s="14">
        <v>302313</v>
      </c>
      <c r="AZ106" s="64">
        <v>127</v>
      </c>
      <c r="BA106" s="81">
        <v>41</v>
      </c>
      <c r="BB106" s="82">
        <v>275131</v>
      </c>
      <c r="BC106" s="83">
        <v>90</v>
      </c>
      <c r="BD106" s="63">
        <v>50</v>
      </c>
      <c r="BE106" s="14">
        <v>288136</v>
      </c>
      <c r="BF106" s="64">
        <v>91</v>
      </c>
      <c r="BG106" s="81">
        <v>38</v>
      </c>
      <c r="BH106" s="82">
        <v>302951</v>
      </c>
      <c r="BI106" s="83">
        <v>94</v>
      </c>
      <c r="BJ106" s="63">
        <v>35</v>
      </c>
      <c r="BK106" s="14">
        <v>271057</v>
      </c>
      <c r="BL106" s="64">
        <v>102</v>
      </c>
      <c r="BM106" s="81">
        <v>44</v>
      </c>
      <c r="BN106" s="82">
        <v>301602</v>
      </c>
      <c r="BO106" s="83">
        <v>89</v>
      </c>
    </row>
    <row r="107" spans="1:67" x14ac:dyDescent="0.2">
      <c r="A107" s="20" t="s">
        <v>41</v>
      </c>
      <c r="B107" s="527">
        <v>6</v>
      </c>
      <c r="C107" s="528" t="s">
        <v>6338</v>
      </c>
      <c r="D107" s="529">
        <v>22</v>
      </c>
      <c r="E107" s="439">
        <v>6</v>
      </c>
      <c r="F107" s="440" t="s">
        <v>5604</v>
      </c>
      <c r="G107" s="441">
        <v>45</v>
      </c>
      <c r="H107" s="469">
        <v>8</v>
      </c>
      <c r="I107" s="469" t="s">
        <v>4868</v>
      </c>
      <c r="J107" s="470">
        <v>29</v>
      </c>
      <c r="K107" s="439">
        <v>8</v>
      </c>
      <c r="L107" s="440" t="s">
        <v>4106</v>
      </c>
      <c r="M107" s="441">
        <v>60</v>
      </c>
      <c r="N107" s="265">
        <v>5</v>
      </c>
      <c r="O107" s="266" t="s">
        <v>3323</v>
      </c>
      <c r="P107" s="266">
        <v>119</v>
      </c>
      <c r="Q107" s="142">
        <v>5</v>
      </c>
      <c r="R107" s="143" t="s">
        <v>2577</v>
      </c>
      <c r="S107" s="144">
        <v>68</v>
      </c>
      <c r="T107" s="132">
        <v>8</v>
      </c>
      <c r="U107" s="279" t="s">
        <v>1833</v>
      </c>
      <c r="V107" s="133">
        <v>181</v>
      </c>
      <c r="W107" s="307">
        <v>11</v>
      </c>
      <c r="X107" s="308" t="s">
        <v>1081</v>
      </c>
      <c r="Y107" s="309">
        <v>136</v>
      </c>
      <c r="Z107" s="265">
        <v>11</v>
      </c>
      <c r="AA107" s="266" t="s">
        <v>340</v>
      </c>
      <c r="AB107" s="266">
        <v>84</v>
      </c>
      <c r="AC107" s="81">
        <v>8</v>
      </c>
      <c r="AD107" s="82">
        <v>167025</v>
      </c>
      <c r="AE107" s="83">
        <v>108</v>
      </c>
      <c r="AF107" s="63">
        <v>7</v>
      </c>
      <c r="AG107" s="14">
        <v>157565</v>
      </c>
      <c r="AH107" s="64">
        <v>145</v>
      </c>
      <c r="AI107" s="81">
        <v>3</v>
      </c>
      <c r="AJ107" s="82">
        <v>156300</v>
      </c>
      <c r="AK107" s="83">
        <v>146</v>
      </c>
      <c r="AL107" s="63">
        <v>2</v>
      </c>
      <c r="AM107" s="14">
        <v>159950</v>
      </c>
      <c r="AN107" s="64">
        <v>98</v>
      </c>
      <c r="AO107" s="81">
        <v>6</v>
      </c>
      <c r="AP107" s="82">
        <v>277358</v>
      </c>
      <c r="AQ107" s="83">
        <v>105</v>
      </c>
      <c r="AR107" s="63">
        <v>6</v>
      </c>
      <c r="AS107" s="14">
        <v>160991</v>
      </c>
      <c r="AT107" s="64">
        <v>223</v>
      </c>
      <c r="AU107" s="78">
        <v>5</v>
      </c>
      <c r="AV107" s="79">
        <v>200200</v>
      </c>
      <c r="AW107" s="80">
        <v>71</v>
      </c>
      <c r="AX107" s="63">
        <v>13</v>
      </c>
      <c r="AY107" s="14">
        <v>203338</v>
      </c>
      <c r="AZ107" s="64">
        <v>77</v>
      </c>
      <c r="BA107" s="81">
        <v>5</v>
      </c>
      <c r="BB107" s="82">
        <v>221400</v>
      </c>
      <c r="BC107" s="83">
        <v>32</v>
      </c>
      <c r="BD107" s="63">
        <v>12</v>
      </c>
      <c r="BE107" s="14">
        <v>229539</v>
      </c>
      <c r="BF107" s="64">
        <v>109</v>
      </c>
      <c r="BG107" s="81">
        <v>9</v>
      </c>
      <c r="BH107" s="82">
        <v>175394</v>
      </c>
      <c r="BI107" s="83">
        <v>49</v>
      </c>
      <c r="BJ107" s="63">
        <v>12</v>
      </c>
      <c r="BK107" s="14">
        <v>177950</v>
      </c>
      <c r="BL107" s="64">
        <v>61</v>
      </c>
      <c r="BM107" s="81">
        <v>9</v>
      </c>
      <c r="BN107" s="82">
        <v>210655</v>
      </c>
      <c r="BO107" s="83">
        <v>79</v>
      </c>
    </row>
    <row r="108" spans="1:67" x14ac:dyDescent="0.2">
      <c r="A108" s="20" t="s">
        <v>42</v>
      </c>
      <c r="B108" s="527">
        <v>45</v>
      </c>
      <c r="C108" s="528" t="s">
        <v>6339</v>
      </c>
      <c r="D108" s="529">
        <v>68</v>
      </c>
      <c r="E108" s="439">
        <v>62</v>
      </c>
      <c r="F108" s="440" t="s">
        <v>5605</v>
      </c>
      <c r="G108" s="441">
        <v>45</v>
      </c>
      <c r="H108" s="469">
        <v>45</v>
      </c>
      <c r="I108" s="469" t="s">
        <v>4869</v>
      </c>
      <c r="J108" s="470">
        <v>56</v>
      </c>
      <c r="K108" s="439">
        <v>31</v>
      </c>
      <c r="L108" s="440" t="s">
        <v>4107</v>
      </c>
      <c r="M108" s="441">
        <v>74</v>
      </c>
      <c r="N108" s="265">
        <v>24</v>
      </c>
      <c r="O108" s="266" t="s">
        <v>3324</v>
      </c>
      <c r="P108" s="266">
        <v>57</v>
      </c>
      <c r="Q108" s="142">
        <v>39</v>
      </c>
      <c r="R108" s="143" t="s">
        <v>2578</v>
      </c>
      <c r="S108" s="144">
        <v>85</v>
      </c>
      <c r="T108" s="132">
        <v>34</v>
      </c>
      <c r="U108" s="279" t="s">
        <v>1834</v>
      </c>
      <c r="V108" s="133">
        <v>67</v>
      </c>
      <c r="W108" s="307">
        <v>32</v>
      </c>
      <c r="X108" s="308" t="s">
        <v>1082</v>
      </c>
      <c r="Y108" s="309">
        <v>116</v>
      </c>
      <c r="Z108" s="265">
        <v>32</v>
      </c>
      <c r="AA108" s="266" t="s">
        <v>341</v>
      </c>
      <c r="AB108" s="266">
        <v>84</v>
      </c>
      <c r="AC108" s="81">
        <v>33</v>
      </c>
      <c r="AD108" s="82">
        <v>225416</v>
      </c>
      <c r="AE108" s="83">
        <v>99</v>
      </c>
      <c r="AF108" s="63">
        <v>40</v>
      </c>
      <c r="AG108" s="14">
        <v>231767</v>
      </c>
      <c r="AH108" s="64">
        <v>112</v>
      </c>
      <c r="AI108" s="81">
        <v>38</v>
      </c>
      <c r="AJ108" s="82">
        <v>223151</v>
      </c>
      <c r="AK108" s="83">
        <v>201</v>
      </c>
      <c r="AL108" s="63">
        <v>22</v>
      </c>
      <c r="AM108" s="14">
        <v>195036</v>
      </c>
      <c r="AN108" s="64">
        <v>134</v>
      </c>
      <c r="AO108" s="81">
        <v>33</v>
      </c>
      <c r="AP108" s="82">
        <v>241184</v>
      </c>
      <c r="AQ108" s="83">
        <v>138</v>
      </c>
      <c r="AR108" s="63">
        <v>22</v>
      </c>
      <c r="AS108" s="14">
        <v>263089</v>
      </c>
      <c r="AT108" s="64">
        <v>108</v>
      </c>
      <c r="AU108" s="78">
        <v>33</v>
      </c>
      <c r="AV108" s="79">
        <v>251534</v>
      </c>
      <c r="AW108" s="80">
        <v>123</v>
      </c>
      <c r="AX108" s="63">
        <v>44</v>
      </c>
      <c r="AY108" s="14">
        <v>265813</v>
      </c>
      <c r="AZ108" s="64">
        <v>138</v>
      </c>
      <c r="BA108" s="81">
        <v>34</v>
      </c>
      <c r="BB108" s="82">
        <v>279426</v>
      </c>
      <c r="BC108" s="83">
        <v>71</v>
      </c>
      <c r="BD108" s="63">
        <v>31</v>
      </c>
      <c r="BE108" s="14">
        <v>243955</v>
      </c>
      <c r="BF108" s="64">
        <v>69</v>
      </c>
      <c r="BG108" s="81">
        <v>40</v>
      </c>
      <c r="BH108" s="82">
        <v>249814</v>
      </c>
      <c r="BI108" s="83">
        <v>74</v>
      </c>
      <c r="BJ108" s="63">
        <v>40</v>
      </c>
      <c r="BK108" s="14">
        <v>232001</v>
      </c>
      <c r="BL108" s="64">
        <v>112</v>
      </c>
      <c r="BM108" s="81">
        <v>41</v>
      </c>
      <c r="BN108" s="82">
        <v>186607</v>
      </c>
      <c r="BO108" s="83">
        <v>104</v>
      </c>
    </row>
    <row r="109" spans="1:67" x14ac:dyDescent="0.2">
      <c r="A109" s="20" t="s">
        <v>43</v>
      </c>
      <c r="B109" s="527">
        <v>55</v>
      </c>
      <c r="C109" s="528" t="s">
        <v>6340</v>
      </c>
      <c r="D109" s="529">
        <v>30</v>
      </c>
      <c r="E109" s="439">
        <v>79</v>
      </c>
      <c r="F109" s="440" t="s">
        <v>5606</v>
      </c>
      <c r="G109" s="441">
        <v>39</v>
      </c>
      <c r="H109" s="469">
        <v>82</v>
      </c>
      <c r="I109" s="469" t="s">
        <v>4870</v>
      </c>
      <c r="J109" s="470">
        <v>51</v>
      </c>
      <c r="K109" s="439">
        <v>85</v>
      </c>
      <c r="L109" s="440" t="s">
        <v>4108</v>
      </c>
      <c r="M109" s="441">
        <v>69</v>
      </c>
      <c r="N109" s="265">
        <v>69</v>
      </c>
      <c r="O109" s="266" t="s">
        <v>3325</v>
      </c>
      <c r="P109" s="266">
        <v>58</v>
      </c>
      <c r="Q109" s="142">
        <v>63</v>
      </c>
      <c r="R109" s="143" t="s">
        <v>2579</v>
      </c>
      <c r="S109" s="144">
        <v>72</v>
      </c>
      <c r="T109" s="132">
        <v>50</v>
      </c>
      <c r="U109" s="279" t="s">
        <v>1835</v>
      </c>
      <c r="V109" s="133">
        <v>95</v>
      </c>
      <c r="W109" s="307">
        <v>52</v>
      </c>
      <c r="X109" s="308" t="s">
        <v>1083</v>
      </c>
      <c r="Y109" s="309">
        <v>111</v>
      </c>
      <c r="Z109" s="265">
        <v>65</v>
      </c>
      <c r="AA109" s="266" t="s">
        <v>342</v>
      </c>
      <c r="AB109" s="266">
        <v>101</v>
      </c>
      <c r="AC109" s="81">
        <v>62</v>
      </c>
      <c r="AD109" s="82">
        <v>389528</v>
      </c>
      <c r="AE109" s="83">
        <v>121</v>
      </c>
      <c r="AF109" s="63">
        <v>48</v>
      </c>
      <c r="AG109" s="14">
        <v>409008</v>
      </c>
      <c r="AH109" s="64">
        <v>169</v>
      </c>
      <c r="AI109" s="81">
        <v>41</v>
      </c>
      <c r="AJ109" s="82">
        <v>342093</v>
      </c>
      <c r="AK109" s="83">
        <v>165</v>
      </c>
      <c r="AL109" s="63">
        <v>40</v>
      </c>
      <c r="AM109" s="14">
        <v>355478</v>
      </c>
      <c r="AN109" s="64">
        <v>145</v>
      </c>
      <c r="AO109" s="81">
        <v>42</v>
      </c>
      <c r="AP109" s="82">
        <v>391743</v>
      </c>
      <c r="AQ109" s="83">
        <v>127</v>
      </c>
      <c r="AR109" s="63">
        <v>28</v>
      </c>
      <c r="AS109" s="14">
        <v>510027</v>
      </c>
      <c r="AT109" s="64">
        <v>145</v>
      </c>
      <c r="AU109" s="78">
        <v>36</v>
      </c>
      <c r="AV109" s="79">
        <v>492843</v>
      </c>
      <c r="AW109" s="80">
        <v>131</v>
      </c>
      <c r="AX109" s="63">
        <v>57</v>
      </c>
      <c r="AY109" s="14">
        <v>436039</v>
      </c>
      <c r="AZ109" s="64">
        <v>138</v>
      </c>
      <c r="BA109" s="81">
        <v>55</v>
      </c>
      <c r="BB109" s="82">
        <v>500775</v>
      </c>
      <c r="BC109" s="83">
        <v>140</v>
      </c>
      <c r="BD109" s="63">
        <v>59</v>
      </c>
      <c r="BE109" s="14">
        <v>417559</v>
      </c>
      <c r="BF109" s="64">
        <v>123</v>
      </c>
      <c r="BG109" s="81">
        <v>62</v>
      </c>
      <c r="BH109" s="82">
        <v>375599</v>
      </c>
      <c r="BI109" s="83">
        <v>133</v>
      </c>
      <c r="BJ109" s="63">
        <v>70</v>
      </c>
      <c r="BK109" s="14">
        <v>374140</v>
      </c>
      <c r="BL109" s="64">
        <v>82</v>
      </c>
      <c r="BM109" s="81">
        <v>68</v>
      </c>
      <c r="BN109" s="82">
        <v>330644</v>
      </c>
      <c r="BO109" s="83">
        <v>97</v>
      </c>
    </row>
    <row r="110" spans="1:67" x14ac:dyDescent="0.2">
      <c r="A110" s="20" t="s">
        <v>141</v>
      </c>
      <c r="B110" s="527">
        <v>0</v>
      </c>
      <c r="C110" s="528" t="s">
        <v>270</v>
      </c>
      <c r="D110" s="529">
        <v>0</v>
      </c>
      <c r="E110" s="439">
        <v>0</v>
      </c>
      <c r="F110" s="440" t="s">
        <v>270</v>
      </c>
      <c r="G110" s="441">
        <v>0</v>
      </c>
      <c r="H110" s="469">
        <v>0</v>
      </c>
      <c r="I110" s="469" t="s">
        <v>270</v>
      </c>
      <c r="J110" s="470">
        <v>0</v>
      </c>
      <c r="K110" s="439">
        <v>0</v>
      </c>
      <c r="L110" s="440" t="s">
        <v>270</v>
      </c>
      <c r="M110" s="441">
        <v>0</v>
      </c>
      <c r="N110" s="265">
        <v>0</v>
      </c>
      <c r="O110" s="266" t="s">
        <v>270</v>
      </c>
      <c r="P110" s="266">
        <v>0</v>
      </c>
      <c r="Q110" s="142">
        <v>0</v>
      </c>
      <c r="R110" s="143" t="s">
        <v>270</v>
      </c>
      <c r="S110" s="144">
        <v>0</v>
      </c>
      <c r="T110" s="132">
        <v>0</v>
      </c>
      <c r="U110" s="279" t="s">
        <v>270</v>
      </c>
      <c r="V110" s="133">
        <v>0</v>
      </c>
      <c r="W110" s="307">
        <v>0</v>
      </c>
      <c r="X110" s="308" t="s">
        <v>270</v>
      </c>
      <c r="Y110" s="309">
        <v>0</v>
      </c>
      <c r="Z110" s="265">
        <v>0</v>
      </c>
      <c r="AA110" s="266" t="s">
        <v>270</v>
      </c>
      <c r="AB110" s="266">
        <v>0</v>
      </c>
      <c r="AC110" s="81">
        <v>0</v>
      </c>
      <c r="AD110" s="82">
        <v>0</v>
      </c>
      <c r="AE110" s="83">
        <v>0</v>
      </c>
      <c r="AF110" s="63">
        <v>1</v>
      </c>
      <c r="AG110" s="14">
        <v>144000</v>
      </c>
      <c r="AH110" s="64">
        <v>219</v>
      </c>
      <c r="AI110" s="81">
        <v>0</v>
      </c>
      <c r="AJ110" s="82"/>
      <c r="AK110" s="83"/>
      <c r="AL110" s="63">
        <v>0</v>
      </c>
      <c r="AN110" s="64"/>
      <c r="AO110" s="81">
        <v>0</v>
      </c>
      <c r="AP110" s="82"/>
      <c r="AQ110" s="83"/>
      <c r="AR110" s="63">
        <v>1</v>
      </c>
      <c r="AS110" s="14">
        <v>113000</v>
      </c>
      <c r="AT110" s="64">
        <v>13</v>
      </c>
      <c r="AU110" s="81">
        <v>0</v>
      </c>
      <c r="AV110" s="82"/>
      <c r="AW110" s="83"/>
      <c r="AX110" s="63">
        <v>1</v>
      </c>
      <c r="AY110" s="14">
        <v>133000</v>
      </c>
      <c r="AZ110" s="64">
        <v>34</v>
      </c>
      <c r="BA110" s="81">
        <v>0</v>
      </c>
      <c r="BB110" s="82"/>
      <c r="BC110" s="83"/>
      <c r="BD110" s="63">
        <v>0</v>
      </c>
      <c r="BF110" s="64"/>
      <c r="BG110" s="81">
        <v>0</v>
      </c>
      <c r="BH110" s="82"/>
      <c r="BI110" s="83"/>
      <c r="BJ110" s="63"/>
      <c r="BL110" s="64"/>
      <c r="BM110" s="81"/>
      <c r="BN110" s="82"/>
      <c r="BO110" s="83"/>
    </row>
    <row r="111" spans="1:67" x14ac:dyDescent="0.2">
      <c r="A111" s="20" t="s">
        <v>44</v>
      </c>
      <c r="B111" s="527">
        <v>35</v>
      </c>
      <c r="C111" s="528" t="s">
        <v>6341</v>
      </c>
      <c r="D111" s="529">
        <v>41</v>
      </c>
      <c r="E111" s="439">
        <v>56</v>
      </c>
      <c r="F111" s="440" t="s">
        <v>5607</v>
      </c>
      <c r="G111" s="441">
        <v>139</v>
      </c>
      <c r="H111" s="469">
        <v>34</v>
      </c>
      <c r="I111" s="469" t="s">
        <v>4871</v>
      </c>
      <c r="J111" s="470">
        <v>75</v>
      </c>
      <c r="K111" s="439">
        <v>39</v>
      </c>
      <c r="L111" s="440" t="s">
        <v>4109</v>
      </c>
      <c r="M111" s="441">
        <v>46</v>
      </c>
      <c r="N111" s="265">
        <v>29</v>
      </c>
      <c r="O111" s="266" t="s">
        <v>3326</v>
      </c>
      <c r="P111" s="266">
        <v>64</v>
      </c>
      <c r="Q111" s="142">
        <v>44</v>
      </c>
      <c r="R111" s="143" t="s">
        <v>2580</v>
      </c>
      <c r="S111" s="144">
        <v>48</v>
      </c>
      <c r="T111" s="132">
        <v>34</v>
      </c>
      <c r="U111" s="279" t="s">
        <v>1836</v>
      </c>
      <c r="V111" s="133">
        <v>60</v>
      </c>
      <c r="W111" s="307">
        <v>28</v>
      </c>
      <c r="X111" s="308" t="s">
        <v>1084</v>
      </c>
      <c r="Y111" s="309">
        <v>80</v>
      </c>
      <c r="Z111" s="265">
        <v>31</v>
      </c>
      <c r="AA111" s="266" t="s">
        <v>343</v>
      </c>
      <c r="AB111" s="266">
        <v>75</v>
      </c>
      <c r="AC111" s="81">
        <v>30</v>
      </c>
      <c r="AD111" s="82">
        <v>174689</v>
      </c>
      <c r="AE111" s="83">
        <v>99</v>
      </c>
      <c r="AF111" s="63">
        <v>40</v>
      </c>
      <c r="AG111" s="14">
        <v>160654</v>
      </c>
      <c r="AH111" s="64">
        <v>120</v>
      </c>
      <c r="AI111" s="81">
        <v>23</v>
      </c>
      <c r="AJ111" s="82">
        <v>158328</v>
      </c>
      <c r="AK111" s="83">
        <v>134</v>
      </c>
      <c r="AL111" s="63">
        <v>19</v>
      </c>
      <c r="AM111" s="14">
        <v>201449</v>
      </c>
      <c r="AN111" s="64">
        <v>162</v>
      </c>
      <c r="AO111" s="81">
        <v>27</v>
      </c>
      <c r="AP111" s="82">
        <v>184733</v>
      </c>
      <c r="AQ111" s="83">
        <v>139</v>
      </c>
      <c r="AR111" s="63">
        <v>13</v>
      </c>
      <c r="AS111" s="14">
        <v>181781</v>
      </c>
      <c r="AT111" s="64">
        <v>132</v>
      </c>
      <c r="AU111" s="78">
        <v>32</v>
      </c>
      <c r="AV111" s="79">
        <v>196659</v>
      </c>
      <c r="AW111" s="80">
        <v>135</v>
      </c>
      <c r="AX111" s="63">
        <v>51</v>
      </c>
      <c r="AY111" s="14">
        <v>191173</v>
      </c>
      <c r="AZ111" s="64">
        <v>143</v>
      </c>
      <c r="BA111" s="81">
        <v>30</v>
      </c>
      <c r="BB111" s="82">
        <v>192103</v>
      </c>
      <c r="BC111" s="83">
        <v>101</v>
      </c>
      <c r="BD111" s="63">
        <v>41</v>
      </c>
      <c r="BE111" s="14">
        <v>191370</v>
      </c>
      <c r="BF111" s="64">
        <v>132</v>
      </c>
      <c r="BG111" s="81">
        <v>44</v>
      </c>
      <c r="BH111" s="82">
        <v>171205</v>
      </c>
      <c r="BI111" s="83">
        <v>158</v>
      </c>
      <c r="BJ111" s="63">
        <v>38</v>
      </c>
      <c r="BK111" s="14">
        <v>173265</v>
      </c>
      <c r="BL111" s="64">
        <v>80</v>
      </c>
      <c r="BM111" s="81">
        <v>13</v>
      </c>
      <c r="BN111" s="82">
        <v>170773</v>
      </c>
      <c r="BO111" s="83">
        <v>85</v>
      </c>
    </row>
    <row r="112" spans="1:67" x14ac:dyDescent="0.2">
      <c r="A112" s="20" t="s">
        <v>45</v>
      </c>
      <c r="B112" s="527">
        <v>11</v>
      </c>
      <c r="C112" s="528" t="s">
        <v>6342</v>
      </c>
      <c r="D112" s="529">
        <v>19</v>
      </c>
      <c r="E112" s="439">
        <v>12</v>
      </c>
      <c r="F112" s="440" t="s">
        <v>5608</v>
      </c>
      <c r="G112" s="441">
        <v>43</v>
      </c>
      <c r="H112" s="469">
        <v>18</v>
      </c>
      <c r="I112" s="469" t="s">
        <v>4872</v>
      </c>
      <c r="J112" s="470">
        <v>51</v>
      </c>
      <c r="K112" s="439">
        <v>13</v>
      </c>
      <c r="L112" s="440" t="s">
        <v>4110</v>
      </c>
      <c r="M112" s="441">
        <v>33</v>
      </c>
      <c r="N112" s="265">
        <v>8</v>
      </c>
      <c r="O112" s="266" t="s">
        <v>3327</v>
      </c>
      <c r="P112" s="266">
        <v>66</v>
      </c>
      <c r="Q112" s="142">
        <v>10</v>
      </c>
      <c r="R112" s="143" t="s">
        <v>2581</v>
      </c>
      <c r="S112" s="144">
        <v>71</v>
      </c>
      <c r="T112" s="132">
        <v>7</v>
      </c>
      <c r="U112" s="279" t="s">
        <v>1837</v>
      </c>
      <c r="V112" s="133">
        <v>112</v>
      </c>
      <c r="W112" s="307">
        <v>11</v>
      </c>
      <c r="X112" s="308" t="s">
        <v>1085</v>
      </c>
      <c r="Y112" s="309">
        <v>158</v>
      </c>
      <c r="Z112" s="265">
        <v>15</v>
      </c>
      <c r="AA112" s="266" t="s">
        <v>344</v>
      </c>
      <c r="AB112" s="266">
        <v>126</v>
      </c>
      <c r="AC112" s="81">
        <v>13</v>
      </c>
      <c r="AD112" s="82">
        <v>194708</v>
      </c>
      <c r="AE112" s="83">
        <v>145</v>
      </c>
      <c r="AF112" s="63">
        <v>10</v>
      </c>
      <c r="AG112" s="14">
        <v>191750</v>
      </c>
      <c r="AH112" s="64">
        <v>123</v>
      </c>
      <c r="AI112" s="81">
        <v>18</v>
      </c>
      <c r="AJ112" s="82">
        <v>167930</v>
      </c>
      <c r="AK112" s="83">
        <v>110</v>
      </c>
      <c r="AL112" s="63">
        <v>6</v>
      </c>
      <c r="AM112" s="14">
        <v>196700</v>
      </c>
      <c r="AN112" s="64">
        <v>192</v>
      </c>
      <c r="AO112" s="81">
        <v>9</v>
      </c>
      <c r="AP112" s="82">
        <v>186846</v>
      </c>
      <c r="AQ112" s="83">
        <v>114</v>
      </c>
      <c r="AR112" s="63">
        <v>9</v>
      </c>
      <c r="AS112" s="14">
        <v>168611</v>
      </c>
      <c r="AT112" s="64">
        <v>108</v>
      </c>
      <c r="AU112" s="78">
        <v>12</v>
      </c>
      <c r="AV112" s="79">
        <v>226233</v>
      </c>
      <c r="AW112" s="80">
        <v>168</v>
      </c>
      <c r="AX112" s="63">
        <v>14</v>
      </c>
      <c r="AY112" s="14">
        <v>205379</v>
      </c>
      <c r="AZ112" s="64">
        <v>143</v>
      </c>
      <c r="BA112" s="81">
        <v>9</v>
      </c>
      <c r="BB112" s="82">
        <v>181400</v>
      </c>
      <c r="BC112" s="83">
        <v>99</v>
      </c>
      <c r="BD112" s="63">
        <v>12</v>
      </c>
      <c r="BE112" s="14">
        <v>201200</v>
      </c>
      <c r="BF112" s="64">
        <v>102</v>
      </c>
      <c r="BG112" s="81">
        <v>11</v>
      </c>
      <c r="BH112" s="82">
        <v>183336</v>
      </c>
      <c r="BI112" s="83">
        <v>85</v>
      </c>
      <c r="BJ112" s="63">
        <v>15</v>
      </c>
      <c r="BK112" s="14">
        <v>187463</v>
      </c>
      <c r="BL112" s="64">
        <v>121</v>
      </c>
      <c r="BM112" s="81">
        <v>17</v>
      </c>
      <c r="BN112" s="82">
        <v>166411</v>
      </c>
      <c r="BO112" s="83">
        <v>91</v>
      </c>
    </row>
    <row r="113" spans="1:67" x14ac:dyDescent="0.2">
      <c r="A113" s="20" t="s">
        <v>46</v>
      </c>
      <c r="B113" s="527">
        <v>7</v>
      </c>
      <c r="C113" s="528" t="s">
        <v>6343</v>
      </c>
      <c r="D113" s="529">
        <v>49</v>
      </c>
      <c r="E113" s="439">
        <v>10</v>
      </c>
      <c r="F113" s="440" t="s">
        <v>5609</v>
      </c>
      <c r="G113" s="441">
        <v>23</v>
      </c>
      <c r="H113" s="469">
        <v>13</v>
      </c>
      <c r="I113" s="469" t="s">
        <v>4873</v>
      </c>
      <c r="J113" s="470">
        <v>26</v>
      </c>
      <c r="K113" s="439">
        <v>12</v>
      </c>
      <c r="L113" s="440" t="s">
        <v>4111</v>
      </c>
      <c r="M113" s="441">
        <v>10</v>
      </c>
      <c r="N113" s="265">
        <v>12</v>
      </c>
      <c r="O113" s="266" t="s">
        <v>3328</v>
      </c>
      <c r="P113" s="266">
        <v>68</v>
      </c>
      <c r="Q113" s="142">
        <v>14</v>
      </c>
      <c r="R113" s="143" t="s">
        <v>2582</v>
      </c>
      <c r="S113" s="144">
        <v>36</v>
      </c>
      <c r="T113" s="132">
        <v>8</v>
      </c>
      <c r="U113" s="279" t="s">
        <v>1838</v>
      </c>
      <c r="V113" s="133">
        <v>40</v>
      </c>
      <c r="W113" s="307">
        <v>16</v>
      </c>
      <c r="X113" s="308" t="s">
        <v>1086</v>
      </c>
      <c r="Y113" s="309">
        <v>131</v>
      </c>
      <c r="Z113" s="268">
        <v>10</v>
      </c>
      <c r="AA113" s="266" t="s">
        <v>345</v>
      </c>
      <c r="AB113" s="266">
        <v>94</v>
      </c>
      <c r="AC113" s="81">
        <v>10</v>
      </c>
      <c r="AD113" s="82">
        <v>133600</v>
      </c>
      <c r="AE113" s="83">
        <v>134</v>
      </c>
      <c r="AF113" s="63">
        <v>9</v>
      </c>
      <c r="AG113" s="14">
        <v>173078</v>
      </c>
      <c r="AH113" s="64">
        <v>89</v>
      </c>
      <c r="AI113" s="81">
        <v>6</v>
      </c>
      <c r="AJ113" s="82">
        <v>133167</v>
      </c>
      <c r="AK113" s="83">
        <v>134</v>
      </c>
      <c r="AL113" s="63">
        <v>6</v>
      </c>
      <c r="AM113" s="14">
        <v>180150</v>
      </c>
      <c r="AN113" s="64">
        <v>171</v>
      </c>
      <c r="AO113" s="81">
        <v>6</v>
      </c>
      <c r="AP113" s="82">
        <v>172667</v>
      </c>
      <c r="AQ113" s="83">
        <v>101</v>
      </c>
      <c r="AR113" s="63">
        <v>4</v>
      </c>
      <c r="AS113" s="14">
        <v>177500</v>
      </c>
      <c r="AT113" s="64">
        <v>64</v>
      </c>
      <c r="AU113" s="78">
        <v>5</v>
      </c>
      <c r="AV113" s="79">
        <v>274425</v>
      </c>
      <c r="AW113" s="80">
        <v>117</v>
      </c>
      <c r="AX113" s="63">
        <v>10</v>
      </c>
      <c r="AY113" s="14">
        <v>192350</v>
      </c>
      <c r="AZ113" s="64">
        <v>104</v>
      </c>
      <c r="BA113" s="81">
        <v>16</v>
      </c>
      <c r="BB113" s="82">
        <v>195594</v>
      </c>
      <c r="BC113" s="83">
        <v>144</v>
      </c>
      <c r="BD113" s="63">
        <v>14</v>
      </c>
      <c r="BE113" s="14">
        <v>213929</v>
      </c>
      <c r="BF113" s="64">
        <v>98</v>
      </c>
      <c r="BG113" s="81">
        <v>13</v>
      </c>
      <c r="BH113" s="82">
        <v>199954</v>
      </c>
      <c r="BI113" s="83">
        <v>56</v>
      </c>
      <c r="BJ113" s="63">
        <v>10</v>
      </c>
      <c r="BK113" s="14">
        <v>161980</v>
      </c>
      <c r="BL113" s="64">
        <v>72</v>
      </c>
      <c r="BM113" s="81">
        <v>10</v>
      </c>
      <c r="BN113" s="82">
        <v>156800</v>
      </c>
      <c r="BO113" s="83">
        <v>69</v>
      </c>
    </row>
    <row r="114" spans="1:67" x14ac:dyDescent="0.2">
      <c r="B114" s="530"/>
      <c r="C114" s="22"/>
      <c r="D114" s="516"/>
      <c r="E114" s="487"/>
      <c r="F114" s="457"/>
      <c r="G114" s="458"/>
      <c r="J114" s="416"/>
      <c r="K114" s="307"/>
      <c r="L114" s="308"/>
      <c r="M114" s="309"/>
      <c r="N114" s="265"/>
      <c r="O114" s="266"/>
      <c r="P114" s="266"/>
      <c r="Q114" s="142"/>
      <c r="R114" s="143"/>
      <c r="S114" s="144"/>
      <c r="T114" s="132"/>
      <c r="V114" s="133"/>
      <c r="W114" s="307"/>
      <c r="X114" s="308"/>
      <c r="Y114" s="309"/>
      <c r="Z114" s="268"/>
      <c r="AA114" s="266"/>
      <c r="AB114" s="266"/>
      <c r="AC114" s="81"/>
      <c r="AD114" s="82"/>
      <c r="AE114" s="83"/>
      <c r="AF114" s="63"/>
      <c r="AH114" s="64"/>
      <c r="AI114" s="81"/>
      <c r="AJ114" s="82"/>
      <c r="AK114" s="83"/>
      <c r="AL114" s="63"/>
      <c r="AN114" s="64"/>
      <c r="AO114" s="82"/>
      <c r="AP114" s="82"/>
      <c r="AQ114" s="82"/>
      <c r="AR114" s="63"/>
      <c r="AS114" s="14"/>
      <c r="AT114" s="64"/>
      <c r="AU114" s="79"/>
      <c r="AV114" s="79"/>
      <c r="AW114" s="79"/>
      <c r="AX114" s="63"/>
      <c r="AZ114" s="64"/>
      <c r="BA114" s="82"/>
      <c r="BB114" s="82"/>
      <c r="BC114" s="82"/>
      <c r="BD114" s="63"/>
      <c r="BF114" s="64"/>
      <c r="BG114" s="82"/>
      <c r="BH114" s="82"/>
      <c r="BI114" s="82"/>
      <c r="BJ114" s="63"/>
      <c r="BL114" s="64"/>
      <c r="BM114" s="82"/>
      <c r="BN114" s="82"/>
      <c r="BO114" s="83"/>
    </row>
    <row r="115" spans="1:67" x14ac:dyDescent="0.2">
      <c r="A115" s="191"/>
      <c r="B115" s="514"/>
      <c r="C115" s="514"/>
      <c r="D115" s="515"/>
      <c r="E115" s="449"/>
      <c r="F115" s="449"/>
      <c r="G115" s="486"/>
      <c r="H115" s="424"/>
      <c r="I115" s="259"/>
      <c r="J115" s="415"/>
      <c r="K115" s="449"/>
      <c r="L115" s="450"/>
      <c r="M115" s="451"/>
      <c r="N115" s="259"/>
      <c r="O115" s="424"/>
      <c r="P115" s="424"/>
      <c r="Q115" s="139"/>
      <c r="R115" s="140"/>
      <c r="S115" s="141"/>
      <c r="T115" s="393"/>
      <c r="U115" s="293"/>
      <c r="V115" s="387"/>
      <c r="W115" s="202"/>
      <c r="X115" s="202"/>
      <c r="Y115" s="203"/>
      <c r="Z115" s="130"/>
      <c r="AA115" s="44"/>
      <c r="AB115" s="131"/>
      <c r="AC115" s="199"/>
      <c r="AD115" s="157"/>
      <c r="AE115" s="158"/>
      <c r="AF115" s="198"/>
      <c r="AG115" s="155"/>
      <c r="AH115" s="156"/>
      <c r="AI115" s="199"/>
      <c r="AJ115" s="157"/>
      <c r="AK115" s="158"/>
      <c r="AL115" s="198"/>
      <c r="AM115" s="155"/>
      <c r="AN115" s="156"/>
      <c r="AO115" s="157"/>
      <c r="AP115" s="157"/>
      <c r="AQ115" s="157"/>
      <c r="AR115" s="198"/>
      <c r="AS115" s="155"/>
      <c r="AT115" s="156"/>
      <c r="AU115" s="157"/>
      <c r="AV115" s="157"/>
      <c r="AW115" s="157"/>
      <c r="AX115" s="198"/>
      <c r="AY115" s="155"/>
      <c r="AZ115" s="156"/>
      <c r="BA115" s="157"/>
      <c r="BB115" s="157"/>
      <c r="BC115" s="157"/>
      <c r="BD115" s="198"/>
      <c r="BE115" s="155"/>
      <c r="BF115" s="156"/>
      <c r="BG115" s="157"/>
      <c r="BH115" s="157"/>
      <c r="BI115" s="157"/>
      <c r="BJ115" s="198"/>
      <c r="BK115" s="155"/>
      <c r="BL115" s="156"/>
      <c r="BM115" s="157"/>
      <c r="BN115" s="157"/>
      <c r="BO115" s="158"/>
    </row>
    <row r="116" spans="1:67" x14ac:dyDescent="0.2">
      <c r="A116" s="200" t="s">
        <v>95</v>
      </c>
      <c r="B116" s="524">
        <v>442</v>
      </c>
      <c r="C116" s="525" t="s">
        <v>6359</v>
      </c>
      <c r="D116" s="526">
        <v>36</v>
      </c>
      <c r="E116" s="313">
        <v>602</v>
      </c>
      <c r="F116" s="461" t="s">
        <v>5624</v>
      </c>
      <c r="G116" s="462">
        <v>45</v>
      </c>
      <c r="H116" s="273">
        <v>601</v>
      </c>
      <c r="I116" s="476" t="s">
        <v>4865</v>
      </c>
      <c r="J116" s="477">
        <v>39</v>
      </c>
      <c r="K116" s="313">
        <v>512</v>
      </c>
      <c r="L116" s="461" t="s">
        <v>4126</v>
      </c>
      <c r="M116" s="462">
        <v>57</v>
      </c>
      <c r="N116" s="272">
        <v>495</v>
      </c>
      <c r="O116" s="273" t="s">
        <v>3343</v>
      </c>
      <c r="P116" s="273">
        <v>52</v>
      </c>
      <c r="Q116" s="220">
        <v>530</v>
      </c>
      <c r="R116" s="221" t="s">
        <v>2599</v>
      </c>
      <c r="S116" s="222">
        <v>62</v>
      </c>
      <c r="T116" s="35">
        <v>502</v>
      </c>
      <c r="U116" s="301" t="s">
        <v>1853</v>
      </c>
      <c r="V116" s="249">
        <v>84</v>
      </c>
      <c r="W116" s="314">
        <v>472</v>
      </c>
      <c r="X116" s="314" t="s">
        <v>1101</v>
      </c>
      <c r="Y116" s="315">
        <v>95</v>
      </c>
      <c r="Z116" s="272">
        <v>434</v>
      </c>
      <c r="AA116" s="273" t="s">
        <v>361</v>
      </c>
      <c r="AB116" s="274">
        <v>114</v>
      </c>
      <c r="AC116" s="75">
        <v>396</v>
      </c>
      <c r="AD116" s="76">
        <v>132114</v>
      </c>
      <c r="AE116" s="77">
        <v>105</v>
      </c>
      <c r="AF116" s="59">
        <v>446</v>
      </c>
      <c r="AG116" s="47">
        <v>121059</v>
      </c>
      <c r="AH116" s="60">
        <v>117</v>
      </c>
      <c r="AI116" s="75">
        <v>388</v>
      </c>
      <c r="AJ116" s="76">
        <v>106657</v>
      </c>
      <c r="AK116" s="77">
        <v>123</v>
      </c>
      <c r="AL116" s="59">
        <v>316</v>
      </c>
      <c r="AM116" s="47">
        <v>123795</v>
      </c>
      <c r="AN116" s="60">
        <v>131</v>
      </c>
      <c r="AO116" s="76">
        <v>348</v>
      </c>
      <c r="AP116" s="76">
        <v>131345</v>
      </c>
      <c r="AQ116" s="76">
        <v>109</v>
      </c>
      <c r="AR116" s="59">
        <v>272</v>
      </c>
      <c r="AS116" s="47">
        <v>150128</v>
      </c>
      <c r="AT116" s="60">
        <v>121</v>
      </c>
      <c r="AU116" s="95">
        <v>370</v>
      </c>
      <c r="AV116" s="95">
        <v>170713</v>
      </c>
      <c r="AW116" s="95">
        <v>114</v>
      </c>
      <c r="AX116" s="90">
        <v>475</v>
      </c>
      <c r="AY116" s="28">
        <v>171731</v>
      </c>
      <c r="AZ116" s="91">
        <v>91</v>
      </c>
      <c r="BA116" s="95">
        <v>518</v>
      </c>
      <c r="BB116" s="95">
        <v>171226</v>
      </c>
      <c r="BC116" s="95">
        <v>82</v>
      </c>
      <c r="BD116" s="90">
        <v>502</v>
      </c>
      <c r="BE116" s="28">
        <v>176294</v>
      </c>
      <c r="BF116" s="91">
        <v>63</v>
      </c>
      <c r="BG116" s="95">
        <v>513</v>
      </c>
      <c r="BH116" s="95">
        <v>149427</v>
      </c>
      <c r="BI116" s="95">
        <v>62</v>
      </c>
      <c r="BJ116" s="59">
        <v>437</v>
      </c>
      <c r="BK116" s="47">
        <v>144947</v>
      </c>
      <c r="BL116" s="60">
        <v>69</v>
      </c>
      <c r="BM116" s="95">
        <v>511</v>
      </c>
      <c r="BN116" s="76">
        <v>132506</v>
      </c>
      <c r="BO116" s="77">
        <v>70</v>
      </c>
    </row>
    <row r="117" spans="1:67" x14ac:dyDescent="0.2">
      <c r="A117" s="20" t="s">
        <v>47</v>
      </c>
      <c r="B117" s="527">
        <v>30</v>
      </c>
      <c r="C117" s="528" t="s">
        <v>6345</v>
      </c>
      <c r="D117" s="529">
        <v>31</v>
      </c>
      <c r="E117" s="307">
        <v>36</v>
      </c>
      <c r="F117" s="440" t="s">
        <v>5611</v>
      </c>
      <c r="G117" s="441">
        <v>32</v>
      </c>
      <c r="H117" s="266">
        <v>49</v>
      </c>
      <c r="I117" s="469" t="s">
        <v>4852</v>
      </c>
      <c r="J117" s="470">
        <v>51</v>
      </c>
      <c r="K117" s="307">
        <v>59</v>
      </c>
      <c r="L117" s="440" t="s">
        <v>4113</v>
      </c>
      <c r="M117" s="441">
        <v>66</v>
      </c>
      <c r="N117" s="265">
        <v>44</v>
      </c>
      <c r="O117" s="266" t="s">
        <v>3330</v>
      </c>
      <c r="P117" s="266">
        <v>60</v>
      </c>
      <c r="Q117" s="142">
        <v>42</v>
      </c>
      <c r="R117" s="143" t="s">
        <v>2584</v>
      </c>
      <c r="S117" s="144">
        <v>55</v>
      </c>
      <c r="T117" s="132">
        <v>47</v>
      </c>
      <c r="U117" s="279" t="s">
        <v>1840</v>
      </c>
      <c r="V117" s="133">
        <v>104</v>
      </c>
      <c r="W117" s="307">
        <v>46</v>
      </c>
      <c r="X117" s="308" t="s">
        <v>1088</v>
      </c>
      <c r="Y117" s="309">
        <v>89</v>
      </c>
      <c r="Z117" s="265">
        <v>38</v>
      </c>
      <c r="AA117" s="266" t="s">
        <v>347</v>
      </c>
      <c r="AB117" s="266">
        <v>126</v>
      </c>
      <c r="AC117" s="81">
        <v>33</v>
      </c>
      <c r="AD117" s="82">
        <v>196895</v>
      </c>
      <c r="AE117" s="83">
        <v>124</v>
      </c>
      <c r="AF117" s="63">
        <v>44</v>
      </c>
      <c r="AG117" s="14">
        <v>137521</v>
      </c>
      <c r="AH117" s="64">
        <v>123</v>
      </c>
      <c r="AI117" s="81">
        <v>28</v>
      </c>
      <c r="AJ117" s="82">
        <v>147313</v>
      </c>
      <c r="AK117" s="83">
        <v>223</v>
      </c>
      <c r="AL117" s="63">
        <v>27</v>
      </c>
      <c r="AM117" s="14">
        <v>156346</v>
      </c>
      <c r="AN117" s="64">
        <v>140</v>
      </c>
      <c r="AO117" s="81">
        <v>26</v>
      </c>
      <c r="AP117" s="82">
        <v>166912</v>
      </c>
      <c r="AQ117" s="83">
        <v>97</v>
      </c>
      <c r="AR117" s="63">
        <v>21</v>
      </c>
      <c r="AS117" s="14">
        <v>166553</v>
      </c>
      <c r="AT117" s="64">
        <v>125</v>
      </c>
      <c r="AU117" s="78">
        <v>32</v>
      </c>
      <c r="AV117" s="79">
        <v>212569</v>
      </c>
      <c r="AW117" s="80">
        <v>143</v>
      </c>
      <c r="AX117" s="63">
        <v>31</v>
      </c>
      <c r="AY117" s="14">
        <v>195365</v>
      </c>
      <c r="AZ117" s="64">
        <v>107</v>
      </c>
      <c r="BA117" s="81">
        <v>38</v>
      </c>
      <c r="BB117" s="82">
        <v>216848</v>
      </c>
      <c r="BC117" s="83">
        <v>87</v>
      </c>
      <c r="BD117" s="63">
        <v>47</v>
      </c>
      <c r="BE117" s="14">
        <v>229410</v>
      </c>
      <c r="BF117" s="64">
        <v>64</v>
      </c>
      <c r="BG117" s="78">
        <v>47</v>
      </c>
      <c r="BH117" s="79">
        <v>163768</v>
      </c>
      <c r="BI117" s="80">
        <v>99</v>
      </c>
      <c r="BJ117" s="61">
        <v>32</v>
      </c>
      <c r="BK117" s="13">
        <v>183092</v>
      </c>
      <c r="BL117" s="62">
        <v>82</v>
      </c>
      <c r="BM117" s="81">
        <v>32</v>
      </c>
      <c r="BN117" s="82">
        <v>176225</v>
      </c>
      <c r="BO117" s="83">
        <v>73</v>
      </c>
    </row>
    <row r="118" spans="1:67" x14ac:dyDescent="0.2">
      <c r="A118" s="20" t="s">
        <v>48</v>
      </c>
      <c r="B118" s="527">
        <v>58</v>
      </c>
      <c r="C118" s="528" t="s">
        <v>6346</v>
      </c>
      <c r="D118" s="529">
        <v>32</v>
      </c>
      <c r="E118" s="439">
        <v>63</v>
      </c>
      <c r="F118" s="440" t="s">
        <v>5612</v>
      </c>
      <c r="G118" s="441">
        <v>33</v>
      </c>
      <c r="H118" s="469">
        <v>70</v>
      </c>
      <c r="I118" s="469" t="s">
        <v>4853</v>
      </c>
      <c r="J118" s="470">
        <v>33</v>
      </c>
      <c r="K118" s="439">
        <v>69</v>
      </c>
      <c r="L118" s="440" t="s">
        <v>4114</v>
      </c>
      <c r="M118" s="441">
        <v>49</v>
      </c>
      <c r="N118" s="265">
        <v>76</v>
      </c>
      <c r="O118" s="266" t="s">
        <v>3331</v>
      </c>
      <c r="P118" s="266">
        <v>42</v>
      </c>
      <c r="Q118" s="142">
        <v>89</v>
      </c>
      <c r="R118" s="143" t="s">
        <v>2585</v>
      </c>
      <c r="S118" s="144">
        <v>58</v>
      </c>
      <c r="T118" s="132">
        <v>65</v>
      </c>
      <c r="U118" s="279" t="s">
        <v>1841</v>
      </c>
      <c r="V118" s="133">
        <v>80</v>
      </c>
      <c r="W118" s="307">
        <v>62</v>
      </c>
      <c r="X118" s="308" t="s">
        <v>1089</v>
      </c>
      <c r="Y118" s="309">
        <v>100</v>
      </c>
      <c r="Z118" s="265">
        <v>60</v>
      </c>
      <c r="AA118" s="266" t="s">
        <v>348</v>
      </c>
      <c r="AB118" s="266">
        <v>108</v>
      </c>
      <c r="AC118" s="81">
        <v>47</v>
      </c>
      <c r="AD118" s="82">
        <v>159383</v>
      </c>
      <c r="AE118" s="83">
        <v>81</v>
      </c>
      <c r="AF118" s="63">
        <v>58</v>
      </c>
      <c r="AG118" s="14">
        <v>175143</v>
      </c>
      <c r="AH118" s="64">
        <v>132</v>
      </c>
      <c r="AI118" s="81">
        <v>44</v>
      </c>
      <c r="AJ118" s="82">
        <v>170924</v>
      </c>
      <c r="AK118" s="83">
        <v>140</v>
      </c>
      <c r="AL118" s="63">
        <v>45</v>
      </c>
      <c r="AM118" s="14">
        <v>155060</v>
      </c>
      <c r="AN118" s="64">
        <v>128</v>
      </c>
      <c r="AO118" s="81">
        <v>55</v>
      </c>
      <c r="AP118" s="82">
        <v>159600</v>
      </c>
      <c r="AQ118" s="83">
        <v>117</v>
      </c>
      <c r="AR118" s="63">
        <v>39</v>
      </c>
      <c r="AS118" s="14">
        <v>200070</v>
      </c>
      <c r="AT118" s="64">
        <v>112</v>
      </c>
      <c r="AU118" s="78">
        <v>46</v>
      </c>
      <c r="AV118" s="79">
        <v>220772</v>
      </c>
      <c r="AW118" s="80">
        <v>112</v>
      </c>
      <c r="AX118" s="63">
        <v>66</v>
      </c>
      <c r="AY118" s="14">
        <v>212936</v>
      </c>
      <c r="AZ118" s="64">
        <v>91</v>
      </c>
      <c r="BA118" s="81">
        <v>65</v>
      </c>
      <c r="BB118" s="82">
        <v>203880</v>
      </c>
      <c r="BC118" s="83">
        <v>81</v>
      </c>
      <c r="BD118" s="63">
        <v>58</v>
      </c>
      <c r="BE118" s="14">
        <v>208386</v>
      </c>
      <c r="BF118" s="64">
        <v>63</v>
      </c>
      <c r="BG118" s="78">
        <v>44</v>
      </c>
      <c r="BH118" s="79">
        <v>188378</v>
      </c>
      <c r="BI118" s="80">
        <v>74</v>
      </c>
      <c r="BJ118" s="61">
        <v>67</v>
      </c>
      <c r="BK118" s="13">
        <v>176305</v>
      </c>
      <c r="BL118" s="62">
        <v>73</v>
      </c>
      <c r="BM118" s="81">
        <v>61</v>
      </c>
      <c r="BN118" s="82">
        <v>171006</v>
      </c>
      <c r="BO118" s="83">
        <v>57</v>
      </c>
    </row>
    <row r="119" spans="1:67" x14ac:dyDescent="0.2">
      <c r="A119" s="20" t="s">
        <v>142</v>
      </c>
      <c r="B119" s="527">
        <v>4</v>
      </c>
      <c r="C119" s="528" t="s">
        <v>6347</v>
      </c>
      <c r="D119" s="529">
        <v>13</v>
      </c>
      <c r="E119" s="439">
        <v>10</v>
      </c>
      <c r="F119" s="440" t="s">
        <v>5613</v>
      </c>
      <c r="G119" s="441">
        <v>40</v>
      </c>
      <c r="H119" s="469">
        <v>9</v>
      </c>
      <c r="I119" s="469" t="s">
        <v>3652</v>
      </c>
      <c r="J119" s="470">
        <v>49</v>
      </c>
      <c r="K119" s="439">
        <v>8</v>
      </c>
      <c r="L119" s="440" t="s">
        <v>4115</v>
      </c>
      <c r="M119" s="441">
        <v>70</v>
      </c>
      <c r="N119" s="265">
        <v>6</v>
      </c>
      <c r="O119" s="266" t="s">
        <v>3332</v>
      </c>
      <c r="P119" s="266">
        <v>73</v>
      </c>
      <c r="Q119" s="142">
        <v>8</v>
      </c>
      <c r="R119" s="143" t="s">
        <v>2586</v>
      </c>
      <c r="S119" s="144">
        <v>56</v>
      </c>
      <c r="T119" s="132">
        <v>9</v>
      </c>
      <c r="U119" s="279" t="s">
        <v>1842</v>
      </c>
      <c r="V119" s="133">
        <v>74</v>
      </c>
      <c r="W119" s="307">
        <v>7</v>
      </c>
      <c r="X119" s="308" t="s">
        <v>1090</v>
      </c>
      <c r="Y119" s="309">
        <v>119</v>
      </c>
      <c r="Z119" s="265">
        <v>9</v>
      </c>
      <c r="AA119" s="266" t="s">
        <v>349</v>
      </c>
      <c r="AB119" s="266">
        <v>117</v>
      </c>
      <c r="AC119" s="81">
        <v>6</v>
      </c>
      <c r="AD119" s="82">
        <v>183950</v>
      </c>
      <c r="AE119" s="83">
        <v>273</v>
      </c>
      <c r="AF119" s="63">
        <v>5</v>
      </c>
      <c r="AG119" s="14">
        <v>141980</v>
      </c>
      <c r="AH119" s="64">
        <v>103</v>
      </c>
      <c r="AI119" s="81">
        <v>2</v>
      </c>
      <c r="AJ119" s="82">
        <v>137500</v>
      </c>
      <c r="AK119" s="83">
        <v>241</v>
      </c>
      <c r="AL119" s="63">
        <v>3</v>
      </c>
      <c r="AM119" s="14">
        <v>208333</v>
      </c>
      <c r="AN119" s="64">
        <v>85</v>
      </c>
      <c r="AO119" s="81">
        <v>2</v>
      </c>
      <c r="AP119" s="82">
        <v>267750</v>
      </c>
      <c r="AQ119" s="83">
        <v>258</v>
      </c>
      <c r="AR119" s="63">
        <v>3</v>
      </c>
      <c r="AS119" s="14">
        <v>116333</v>
      </c>
      <c r="AT119" s="64">
        <v>58</v>
      </c>
      <c r="AU119" s="78">
        <v>3</v>
      </c>
      <c r="AV119" s="79">
        <v>211667</v>
      </c>
      <c r="AW119" s="80">
        <v>147</v>
      </c>
      <c r="AX119" s="63">
        <v>4</v>
      </c>
      <c r="AY119" s="14">
        <v>345475</v>
      </c>
      <c r="AZ119" s="64">
        <v>147</v>
      </c>
      <c r="BA119" s="81">
        <v>8</v>
      </c>
      <c r="BB119" s="82">
        <v>211188</v>
      </c>
      <c r="BC119" s="83">
        <v>52</v>
      </c>
      <c r="BD119" s="63">
        <v>5</v>
      </c>
      <c r="BE119" s="14">
        <v>244980</v>
      </c>
      <c r="BF119" s="64">
        <v>89</v>
      </c>
      <c r="BG119" s="78">
        <v>7</v>
      </c>
      <c r="BH119" s="79">
        <v>244907</v>
      </c>
      <c r="BI119" s="80">
        <v>112</v>
      </c>
      <c r="BJ119" s="61">
        <v>5</v>
      </c>
      <c r="BK119" s="13">
        <v>169460</v>
      </c>
      <c r="BL119" s="62">
        <v>89</v>
      </c>
      <c r="BM119" s="81"/>
      <c r="BN119" s="82"/>
      <c r="BO119" s="83"/>
    </row>
    <row r="120" spans="1:67" x14ac:dyDescent="0.2">
      <c r="A120" s="20" t="s">
        <v>143</v>
      </c>
      <c r="B120" s="527">
        <v>4</v>
      </c>
      <c r="C120" s="528" t="s">
        <v>6348</v>
      </c>
      <c r="D120" s="529">
        <v>24</v>
      </c>
      <c r="E120" s="439">
        <v>0</v>
      </c>
      <c r="F120" s="440" t="s">
        <v>270</v>
      </c>
      <c r="G120" s="441">
        <v>0</v>
      </c>
      <c r="H120" s="469">
        <v>3</v>
      </c>
      <c r="I120" s="469" t="s">
        <v>4854</v>
      </c>
      <c r="J120" s="470">
        <v>49</v>
      </c>
      <c r="K120" s="439">
        <v>1</v>
      </c>
      <c r="L120" s="440" t="s">
        <v>3582</v>
      </c>
      <c r="M120" s="441">
        <v>2</v>
      </c>
      <c r="N120" s="265">
        <v>1</v>
      </c>
      <c r="O120" s="266" t="s">
        <v>3111</v>
      </c>
      <c r="P120" s="266">
        <v>73</v>
      </c>
      <c r="Q120" s="142">
        <v>1</v>
      </c>
      <c r="R120" s="143" t="s">
        <v>2587</v>
      </c>
      <c r="S120" s="144">
        <v>4</v>
      </c>
      <c r="T120" s="132">
        <v>3</v>
      </c>
      <c r="U120" s="279" t="s">
        <v>1843</v>
      </c>
      <c r="V120" s="133">
        <v>416</v>
      </c>
      <c r="W120" s="307">
        <v>3</v>
      </c>
      <c r="X120" s="308" t="s">
        <v>1091</v>
      </c>
      <c r="Y120" s="309">
        <v>96</v>
      </c>
      <c r="Z120" s="265">
        <v>0</v>
      </c>
      <c r="AA120" s="266" t="s">
        <v>270</v>
      </c>
      <c r="AB120" s="266">
        <v>0</v>
      </c>
      <c r="AC120" s="81">
        <v>1</v>
      </c>
      <c r="AD120" s="82">
        <v>145000</v>
      </c>
      <c r="AE120" s="83">
        <v>37</v>
      </c>
      <c r="AF120" s="63">
        <v>1</v>
      </c>
      <c r="AG120" s="14">
        <v>178500</v>
      </c>
      <c r="AH120" s="64">
        <v>76</v>
      </c>
      <c r="AI120" s="81">
        <v>0</v>
      </c>
      <c r="AJ120" s="82"/>
      <c r="AK120" s="83"/>
      <c r="AL120" s="63">
        <v>1</v>
      </c>
      <c r="AM120" s="14">
        <v>190000</v>
      </c>
      <c r="AN120" s="64">
        <v>375</v>
      </c>
      <c r="AO120" s="81">
        <v>2</v>
      </c>
      <c r="AP120" s="82">
        <v>170000</v>
      </c>
      <c r="AQ120" s="83">
        <v>122</v>
      </c>
      <c r="AR120" s="63">
        <v>0</v>
      </c>
      <c r="AS120" s="14"/>
      <c r="AT120" s="64"/>
      <c r="AU120" s="81">
        <v>0</v>
      </c>
      <c r="AV120" s="82"/>
      <c r="AW120" s="83"/>
      <c r="AX120" s="63">
        <v>0</v>
      </c>
      <c r="AZ120" s="64"/>
      <c r="BA120" s="81">
        <v>0</v>
      </c>
      <c r="BB120" s="82"/>
      <c r="BC120" s="83"/>
      <c r="BD120" s="63">
        <v>0</v>
      </c>
      <c r="BF120" s="64"/>
      <c r="BG120" s="78">
        <v>1</v>
      </c>
      <c r="BH120" s="79">
        <v>160000</v>
      </c>
      <c r="BI120" s="80">
        <v>3</v>
      </c>
      <c r="BJ120" s="61">
        <v>0</v>
      </c>
      <c r="BK120" s="13"/>
      <c r="BL120" s="62"/>
      <c r="BM120" s="81"/>
      <c r="BN120" s="82"/>
      <c r="BO120" s="83"/>
    </row>
    <row r="121" spans="1:67" x14ac:dyDescent="0.2">
      <c r="A121" s="20" t="s">
        <v>49</v>
      </c>
      <c r="B121" s="527">
        <v>73</v>
      </c>
      <c r="C121" s="528" t="s">
        <v>6349</v>
      </c>
      <c r="D121" s="529">
        <v>31</v>
      </c>
      <c r="E121" s="439">
        <v>103</v>
      </c>
      <c r="F121" s="440" t="s">
        <v>5614</v>
      </c>
      <c r="G121" s="441">
        <v>77</v>
      </c>
      <c r="H121" s="469">
        <v>108</v>
      </c>
      <c r="I121" s="469" t="s">
        <v>4855</v>
      </c>
      <c r="J121" s="470">
        <v>36</v>
      </c>
      <c r="K121" s="439">
        <v>79</v>
      </c>
      <c r="L121" s="440" t="s">
        <v>4116</v>
      </c>
      <c r="M121" s="441">
        <v>58</v>
      </c>
      <c r="N121" s="265">
        <v>89</v>
      </c>
      <c r="O121" s="266" t="s">
        <v>3333</v>
      </c>
      <c r="P121" s="266">
        <v>50</v>
      </c>
      <c r="Q121" s="142">
        <v>85</v>
      </c>
      <c r="R121" s="143" t="s">
        <v>2588</v>
      </c>
      <c r="S121" s="144">
        <v>51</v>
      </c>
      <c r="T121" s="132">
        <v>97</v>
      </c>
      <c r="U121" s="279" t="s">
        <v>1844</v>
      </c>
      <c r="V121" s="133">
        <v>83</v>
      </c>
      <c r="W121" s="307">
        <v>80</v>
      </c>
      <c r="X121" s="308" t="s">
        <v>1092</v>
      </c>
      <c r="Y121" s="309">
        <v>88</v>
      </c>
      <c r="Z121" s="265">
        <v>67</v>
      </c>
      <c r="AA121" s="266" t="s">
        <v>350</v>
      </c>
      <c r="AB121" s="266">
        <v>120</v>
      </c>
      <c r="AC121" s="81">
        <v>58</v>
      </c>
      <c r="AD121" s="82">
        <v>149655</v>
      </c>
      <c r="AE121" s="83">
        <v>97</v>
      </c>
      <c r="AF121" s="63">
        <v>76</v>
      </c>
      <c r="AG121" s="14">
        <v>146191</v>
      </c>
      <c r="AH121" s="64">
        <v>104</v>
      </c>
      <c r="AI121" s="81">
        <v>50</v>
      </c>
      <c r="AJ121" s="82">
        <v>125262</v>
      </c>
      <c r="AK121" s="83">
        <v>109</v>
      </c>
      <c r="AL121" s="63">
        <v>42</v>
      </c>
      <c r="AM121" s="14">
        <v>172945</v>
      </c>
      <c r="AN121" s="64">
        <v>145</v>
      </c>
      <c r="AO121" s="81">
        <v>56</v>
      </c>
      <c r="AP121" s="82">
        <v>159685</v>
      </c>
      <c r="AQ121" s="83">
        <v>134</v>
      </c>
      <c r="AR121" s="63">
        <v>35</v>
      </c>
      <c r="AS121" s="14">
        <v>184956</v>
      </c>
      <c r="AT121" s="64">
        <v>153</v>
      </c>
      <c r="AU121" s="78">
        <v>62</v>
      </c>
      <c r="AV121" s="79">
        <v>190119</v>
      </c>
      <c r="AW121" s="80">
        <v>115</v>
      </c>
      <c r="AX121" s="63">
        <v>74</v>
      </c>
      <c r="AY121" s="14">
        <v>186783</v>
      </c>
      <c r="AZ121" s="64">
        <v>98</v>
      </c>
      <c r="BA121" s="81">
        <v>65</v>
      </c>
      <c r="BB121" s="82">
        <v>186360</v>
      </c>
      <c r="BC121" s="83">
        <v>90</v>
      </c>
      <c r="BD121" s="63">
        <v>71</v>
      </c>
      <c r="BE121" s="14">
        <v>179922</v>
      </c>
      <c r="BF121" s="64">
        <v>67</v>
      </c>
      <c r="BG121" s="78">
        <v>81</v>
      </c>
      <c r="BH121" s="79">
        <v>169576</v>
      </c>
      <c r="BI121" s="80">
        <v>62</v>
      </c>
      <c r="BJ121" s="61">
        <v>49</v>
      </c>
      <c r="BK121" s="13">
        <v>190821</v>
      </c>
      <c r="BL121" s="62">
        <v>46</v>
      </c>
      <c r="BM121" s="81">
        <v>70</v>
      </c>
      <c r="BN121" s="82">
        <v>154792</v>
      </c>
      <c r="BO121" s="83">
        <v>78</v>
      </c>
    </row>
    <row r="122" spans="1:67" x14ac:dyDescent="0.2">
      <c r="A122" s="20" t="s">
        <v>144</v>
      </c>
      <c r="B122" s="527">
        <v>0</v>
      </c>
      <c r="C122" s="528" t="s">
        <v>270</v>
      </c>
      <c r="D122" s="529">
        <v>0</v>
      </c>
      <c r="E122" s="439">
        <v>0</v>
      </c>
      <c r="F122" s="440" t="s">
        <v>270</v>
      </c>
      <c r="G122" s="441">
        <v>0</v>
      </c>
      <c r="H122" s="469">
        <v>1</v>
      </c>
      <c r="I122" s="469" t="s">
        <v>4856</v>
      </c>
      <c r="J122" s="470">
        <v>1</v>
      </c>
      <c r="K122" s="439">
        <v>0</v>
      </c>
      <c r="L122" s="440" t="s">
        <v>270</v>
      </c>
      <c r="M122" s="441">
        <v>0</v>
      </c>
      <c r="N122" s="265">
        <v>0</v>
      </c>
      <c r="O122" s="266" t="s">
        <v>270</v>
      </c>
      <c r="P122" s="266">
        <v>0</v>
      </c>
      <c r="Q122" s="142">
        <v>1</v>
      </c>
      <c r="R122" s="143" t="s">
        <v>2589</v>
      </c>
      <c r="S122" s="144">
        <v>20</v>
      </c>
      <c r="T122" s="132">
        <v>0</v>
      </c>
      <c r="U122" s="279" t="s">
        <v>270</v>
      </c>
      <c r="V122" s="133">
        <v>0</v>
      </c>
      <c r="W122" s="307">
        <v>0</v>
      </c>
      <c r="X122" s="308" t="s">
        <v>270</v>
      </c>
      <c r="Y122" s="309">
        <v>0</v>
      </c>
      <c r="Z122" s="265">
        <v>4</v>
      </c>
      <c r="AA122" s="266" t="s">
        <v>351</v>
      </c>
      <c r="AB122" s="266">
        <v>328</v>
      </c>
      <c r="AC122" s="81">
        <v>1</v>
      </c>
      <c r="AD122" s="82">
        <v>229900</v>
      </c>
      <c r="AE122" s="83">
        <v>6</v>
      </c>
      <c r="AF122" s="63">
        <v>0</v>
      </c>
      <c r="AG122" s="14">
        <v>0</v>
      </c>
      <c r="AH122" s="64">
        <v>0</v>
      </c>
      <c r="AI122" s="81">
        <v>0</v>
      </c>
      <c r="AJ122" s="82"/>
      <c r="AK122" s="83"/>
      <c r="AL122" s="63">
        <v>0</v>
      </c>
      <c r="AN122" s="64"/>
      <c r="AO122" s="81">
        <v>2</v>
      </c>
      <c r="AP122" s="82">
        <v>249005</v>
      </c>
      <c r="AQ122" s="83">
        <v>21</v>
      </c>
      <c r="AR122" s="63">
        <v>0</v>
      </c>
      <c r="AS122" s="14"/>
      <c r="AT122" s="64"/>
      <c r="AU122" s="78">
        <v>1</v>
      </c>
      <c r="AV122" s="79">
        <v>285000</v>
      </c>
      <c r="AW122" s="80">
        <v>196</v>
      </c>
      <c r="AX122" s="63">
        <v>0</v>
      </c>
      <c r="AZ122" s="64"/>
      <c r="BA122" s="81">
        <v>0</v>
      </c>
      <c r="BB122" s="82"/>
      <c r="BC122" s="83"/>
      <c r="BD122" s="63">
        <v>1</v>
      </c>
      <c r="BE122" s="14">
        <v>385000</v>
      </c>
      <c r="BF122" s="64">
        <v>85</v>
      </c>
      <c r="BG122" s="78">
        <v>1</v>
      </c>
      <c r="BH122" s="79">
        <v>355000</v>
      </c>
      <c r="BI122" s="80">
        <v>76</v>
      </c>
      <c r="BJ122" s="61">
        <v>1</v>
      </c>
      <c r="BK122" s="13">
        <v>210000</v>
      </c>
      <c r="BL122" s="62">
        <v>8</v>
      </c>
      <c r="BM122" s="81"/>
      <c r="BN122" s="82"/>
      <c r="BO122" s="83"/>
    </row>
    <row r="123" spans="1:67" x14ac:dyDescent="0.2">
      <c r="A123" s="20" t="s">
        <v>50</v>
      </c>
      <c r="B123" s="527">
        <v>14</v>
      </c>
      <c r="C123" s="528" t="s">
        <v>6350</v>
      </c>
      <c r="D123" s="529">
        <v>22</v>
      </c>
      <c r="E123" s="439">
        <v>15</v>
      </c>
      <c r="F123" s="440" t="s">
        <v>5615</v>
      </c>
      <c r="G123" s="441">
        <v>24</v>
      </c>
      <c r="H123" s="469">
        <v>10</v>
      </c>
      <c r="I123" s="469" t="s">
        <v>4857</v>
      </c>
      <c r="J123" s="470">
        <v>55</v>
      </c>
      <c r="K123" s="439">
        <v>15</v>
      </c>
      <c r="L123" s="440" t="s">
        <v>4117</v>
      </c>
      <c r="M123" s="441">
        <v>46</v>
      </c>
      <c r="N123" s="265">
        <v>9</v>
      </c>
      <c r="O123" s="266" t="s">
        <v>3334</v>
      </c>
      <c r="P123" s="266">
        <v>87</v>
      </c>
      <c r="Q123" s="142">
        <v>11</v>
      </c>
      <c r="R123" s="143" t="s">
        <v>2590</v>
      </c>
      <c r="S123" s="144">
        <v>139</v>
      </c>
      <c r="T123" s="132">
        <v>10</v>
      </c>
      <c r="U123" s="279" t="s">
        <v>1845</v>
      </c>
      <c r="V123" s="133">
        <v>52</v>
      </c>
      <c r="W123" s="307">
        <v>13</v>
      </c>
      <c r="X123" s="308" t="s">
        <v>1093</v>
      </c>
      <c r="Y123" s="309">
        <v>67</v>
      </c>
      <c r="Z123" s="265">
        <v>11</v>
      </c>
      <c r="AA123" s="266" t="s">
        <v>352</v>
      </c>
      <c r="AB123" s="266">
        <v>74</v>
      </c>
      <c r="AC123" s="81">
        <v>11</v>
      </c>
      <c r="AD123" s="82">
        <v>200500</v>
      </c>
      <c r="AE123" s="83">
        <v>110</v>
      </c>
      <c r="AF123" s="63">
        <v>12</v>
      </c>
      <c r="AG123" s="14">
        <v>183662</v>
      </c>
      <c r="AH123" s="64">
        <v>94</v>
      </c>
      <c r="AI123" s="81">
        <v>12</v>
      </c>
      <c r="AJ123" s="82">
        <v>230805</v>
      </c>
      <c r="AK123" s="83">
        <v>75</v>
      </c>
      <c r="AL123" s="63">
        <v>6</v>
      </c>
      <c r="AM123" s="14">
        <v>260583</v>
      </c>
      <c r="AN123" s="64">
        <v>172</v>
      </c>
      <c r="AO123" s="81">
        <v>9</v>
      </c>
      <c r="AP123" s="82">
        <v>190117</v>
      </c>
      <c r="AQ123" s="83">
        <v>93</v>
      </c>
      <c r="AR123" s="63">
        <v>9</v>
      </c>
      <c r="AS123" s="14">
        <v>204444</v>
      </c>
      <c r="AT123" s="64">
        <v>113</v>
      </c>
      <c r="AU123" s="78">
        <v>7</v>
      </c>
      <c r="AV123" s="79">
        <v>239643</v>
      </c>
      <c r="AW123" s="80">
        <v>90</v>
      </c>
      <c r="AX123" s="63">
        <v>12</v>
      </c>
      <c r="AY123" s="14">
        <v>283140</v>
      </c>
      <c r="AZ123" s="64">
        <v>67</v>
      </c>
      <c r="BA123" s="81">
        <v>12</v>
      </c>
      <c r="BB123" s="82">
        <v>286867</v>
      </c>
      <c r="BC123" s="83">
        <v>107</v>
      </c>
      <c r="BD123" s="63">
        <v>13</v>
      </c>
      <c r="BE123" s="14">
        <v>280188</v>
      </c>
      <c r="BF123" s="64">
        <v>87</v>
      </c>
      <c r="BG123" s="78">
        <v>18</v>
      </c>
      <c r="BH123" s="79">
        <v>246611</v>
      </c>
      <c r="BI123" s="80">
        <v>81</v>
      </c>
      <c r="BJ123" s="61">
        <v>17</v>
      </c>
      <c r="BK123" s="13">
        <v>191094</v>
      </c>
      <c r="BL123" s="62">
        <v>113</v>
      </c>
      <c r="BM123" s="81">
        <v>16</v>
      </c>
      <c r="BN123" s="82">
        <v>183493</v>
      </c>
      <c r="BO123" s="83">
        <v>80</v>
      </c>
    </row>
    <row r="124" spans="1:67" x14ac:dyDescent="0.2">
      <c r="A124" s="20" t="s">
        <v>12</v>
      </c>
      <c r="B124" s="527">
        <v>204</v>
      </c>
      <c r="C124" s="528" t="s">
        <v>6351</v>
      </c>
      <c r="D124" s="529">
        <v>33</v>
      </c>
      <c r="E124" s="439">
        <v>287</v>
      </c>
      <c r="F124" s="440" t="s">
        <v>5616</v>
      </c>
      <c r="G124" s="441">
        <v>39</v>
      </c>
      <c r="H124" s="469">
        <v>267</v>
      </c>
      <c r="I124" s="469" t="s">
        <v>4858</v>
      </c>
      <c r="J124" s="470">
        <v>41</v>
      </c>
      <c r="K124" s="439">
        <v>194</v>
      </c>
      <c r="L124" s="440" t="s">
        <v>4118</v>
      </c>
      <c r="M124" s="441">
        <v>53</v>
      </c>
      <c r="N124" s="265">
        <v>194</v>
      </c>
      <c r="O124" s="266" t="s">
        <v>3335</v>
      </c>
      <c r="P124" s="266">
        <v>48</v>
      </c>
      <c r="Q124" s="142">
        <v>207</v>
      </c>
      <c r="R124" s="143" t="s">
        <v>2591</v>
      </c>
      <c r="S124" s="144">
        <v>63</v>
      </c>
      <c r="T124" s="132">
        <v>192</v>
      </c>
      <c r="U124" s="279" t="s">
        <v>1846</v>
      </c>
      <c r="V124" s="133">
        <v>79</v>
      </c>
      <c r="W124" s="307">
        <v>194</v>
      </c>
      <c r="X124" s="308" t="s">
        <v>1094</v>
      </c>
      <c r="Y124" s="309">
        <v>96</v>
      </c>
      <c r="Z124" s="265">
        <v>156</v>
      </c>
      <c r="AA124" s="266" t="s">
        <v>353</v>
      </c>
      <c r="AB124" s="266">
        <v>100</v>
      </c>
      <c r="AC124" s="81">
        <v>171</v>
      </c>
      <c r="AD124" s="82">
        <v>73800</v>
      </c>
      <c r="AE124" s="83">
        <v>106</v>
      </c>
      <c r="AF124" s="63">
        <v>183</v>
      </c>
      <c r="AG124" s="14">
        <v>59694</v>
      </c>
      <c r="AH124" s="64">
        <v>115</v>
      </c>
      <c r="AI124" s="81">
        <v>188</v>
      </c>
      <c r="AJ124" s="82">
        <v>51156</v>
      </c>
      <c r="AK124" s="83">
        <v>107</v>
      </c>
      <c r="AL124" s="63">
        <v>145</v>
      </c>
      <c r="AM124" s="14">
        <v>62573</v>
      </c>
      <c r="AN124" s="64">
        <v>124</v>
      </c>
      <c r="AO124" s="81">
        <v>143</v>
      </c>
      <c r="AP124" s="82">
        <v>72017</v>
      </c>
      <c r="AQ124" s="83">
        <v>96</v>
      </c>
      <c r="AR124" s="63">
        <v>124</v>
      </c>
      <c r="AS124" s="14">
        <v>93299</v>
      </c>
      <c r="AT124" s="64">
        <v>113</v>
      </c>
      <c r="AU124" s="78">
        <v>155</v>
      </c>
      <c r="AV124" s="79">
        <v>107334</v>
      </c>
      <c r="AW124" s="80">
        <v>106</v>
      </c>
      <c r="AX124" s="63">
        <v>207</v>
      </c>
      <c r="AY124" s="14">
        <v>113069</v>
      </c>
      <c r="AZ124" s="64">
        <v>84</v>
      </c>
      <c r="BA124" s="81">
        <v>244</v>
      </c>
      <c r="BB124" s="82">
        <v>122263</v>
      </c>
      <c r="BC124" s="83">
        <v>71</v>
      </c>
      <c r="BD124" s="63">
        <v>238</v>
      </c>
      <c r="BE124" s="14">
        <v>128778</v>
      </c>
      <c r="BF124" s="64">
        <v>56</v>
      </c>
      <c r="BG124" s="78">
        <v>237</v>
      </c>
      <c r="BH124" s="79">
        <v>104463</v>
      </c>
      <c r="BI124" s="80">
        <v>57</v>
      </c>
      <c r="BJ124" s="61">
        <v>215</v>
      </c>
      <c r="BK124" s="13">
        <v>102731</v>
      </c>
      <c r="BL124" s="62">
        <v>60</v>
      </c>
      <c r="BM124" s="81">
        <v>256</v>
      </c>
      <c r="BN124" s="82">
        <v>95754</v>
      </c>
      <c r="BO124" s="83">
        <v>71</v>
      </c>
    </row>
    <row r="125" spans="1:67" x14ac:dyDescent="0.2">
      <c r="A125" s="20" t="s">
        <v>145</v>
      </c>
      <c r="B125" s="527">
        <v>4</v>
      </c>
      <c r="C125" s="528" t="s">
        <v>6352</v>
      </c>
      <c r="D125" s="529">
        <v>67</v>
      </c>
      <c r="E125" s="439">
        <v>7</v>
      </c>
      <c r="F125" s="440" t="s">
        <v>5617</v>
      </c>
      <c r="G125" s="441">
        <v>25</v>
      </c>
      <c r="H125" s="469">
        <v>6</v>
      </c>
      <c r="I125" s="469" t="s">
        <v>4859</v>
      </c>
      <c r="J125" s="470">
        <v>23</v>
      </c>
      <c r="K125" s="439">
        <v>5</v>
      </c>
      <c r="L125" s="440" t="s">
        <v>4119</v>
      </c>
      <c r="M125" s="441">
        <v>82</v>
      </c>
      <c r="N125" s="265">
        <v>6</v>
      </c>
      <c r="O125" s="266" t="s">
        <v>3336</v>
      </c>
      <c r="P125" s="266">
        <v>37</v>
      </c>
      <c r="Q125" s="142">
        <v>8</v>
      </c>
      <c r="R125" s="143" t="s">
        <v>2592</v>
      </c>
      <c r="S125" s="144">
        <v>119</v>
      </c>
      <c r="T125" s="132">
        <v>5</v>
      </c>
      <c r="U125" s="279" t="s">
        <v>1847</v>
      </c>
      <c r="V125" s="133">
        <v>105</v>
      </c>
      <c r="W125" s="307">
        <v>1</v>
      </c>
      <c r="X125" s="308" t="s">
        <v>490</v>
      </c>
      <c r="Y125" s="309">
        <v>74</v>
      </c>
      <c r="Z125" s="265">
        <v>10</v>
      </c>
      <c r="AA125" s="266" t="s">
        <v>354</v>
      </c>
      <c r="AB125" s="266">
        <v>153</v>
      </c>
      <c r="AC125" s="81">
        <v>3</v>
      </c>
      <c r="AD125" s="82">
        <v>231633</v>
      </c>
      <c r="AE125" s="83">
        <v>30</v>
      </c>
      <c r="AF125" s="63">
        <v>2</v>
      </c>
      <c r="AG125" s="14">
        <v>75150</v>
      </c>
      <c r="AH125" s="64">
        <v>57</v>
      </c>
      <c r="AI125" s="81">
        <v>2</v>
      </c>
      <c r="AJ125" s="82">
        <v>232450</v>
      </c>
      <c r="AK125" s="83">
        <v>64</v>
      </c>
      <c r="AL125" s="63">
        <v>2</v>
      </c>
      <c r="AM125" s="14">
        <v>249402</v>
      </c>
      <c r="AN125" s="64">
        <v>147</v>
      </c>
      <c r="AO125" s="81">
        <v>5</v>
      </c>
      <c r="AP125" s="82">
        <v>315400</v>
      </c>
      <c r="AQ125" s="83">
        <v>201</v>
      </c>
      <c r="AR125" s="63">
        <v>4</v>
      </c>
      <c r="AS125" s="14">
        <v>262250</v>
      </c>
      <c r="AT125" s="64">
        <v>115</v>
      </c>
      <c r="AU125" s="81">
        <v>0</v>
      </c>
      <c r="AV125" s="82"/>
      <c r="AW125" s="83"/>
      <c r="AX125" s="63">
        <v>6</v>
      </c>
      <c r="AY125" s="14">
        <v>342142</v>
      </c>
      <c r="AZ125" s="64">
        <v>34</v>
      </c>
      <c r="BA125" s="81">
        <v>3</v>
      </c>
      <c r="BB125" s="82">
        <v>302333</v>
      </c>
      <c r="BC125" s="83">
        <v>48</v>
      </c>
      <c r="BD125" s="63">
        <v>2</v>
      </c>
      <c r="BE125" s="14">
        <v>339950</v>
      </c>
      <c r="BF125" s="64">
        <v>28</v>
      </c>
      <c r="BG125" s="78">
        <v>4</v>
      </c>
      <c r="BH125" s="79">
        <v>276500</v>
      </c>
      <c r="BI125" s="80">
        <v>89</v>
      </c>
      <c r="BJ125" s="61">
        <v>3</v>
      </c>
      <c r="BK125" s="13">
        <v>168633</v>
      </c>
      <c r="BL125" s="62">
        <v>47</v>
      </c>
      <c r="BM125" s="81"/>
      <c r="BN125" s="82"/>
      <c r="BO125" s="83"/>
    </row>
    <row r="126" spans="1:67" x14ac:dyDescent="0.2">
      <c r="A126" s="20" t="s">
        <v>146</v>
      </c>
      <c r="B126" s="527">
        <v>2</v>
      </c>
      <c r="C126" s="528" t="s">
        <v>6353</v>
      </c>
      <c r="D126" s="529">
        <v>44</v>
      </c>
      <c r="E126" s="439">
        <v>8</v>
      </c>
      <c r="F126" s="440" t="s">
        <v>5618</v>
      </c>
      <c r="G126" s="441">
        <v>53</v>
      </c>
      <c r="H126" s="469">
        <v>5</v>
      </c>
      <c r="I126" s="469" t="s">
        <v>4860</v>
      </c>
      <c r="J126" s="470">
        <v>21</v>
      </c>
      <c r="K126" s="439">
        <v>11</v>
      </c>
      <c r="L126" s="440" t="s">
        <v>4120</v>
      </c>
      <c r="M126" s="441">
        <v>87</v>
      </c>
      <c r="N126" s="265">
        <v>9</v>
      </c>
      <c r="O126" s="266" t="s">
        <v>3337</v>
      </c>
      <c r="P126" s="266">
        <v>128</v>
      </c>
      <c r="Q126" s="142">
        <v>10</v>
      </c>
      <c r="R126" s="143" t="s">
        <v>2593</v>
      </c>
      <c r="S126" s="144">
        <v>60</v>
      </c>
      <c r="T126" s="132">
        <v>7</v>
      </c>
      <c r="U126" s="279" t="s">
        <v>1848</v>
      </c>
      <c r="V126" s="133">
        <v>108</v>
      </c>
      <c r="W126" s="307">
        <v>9</v>
      </c>
      <c r="X126" s="308" t="s">
        <v>1095</v>
      </c>
      <c r="Y126" s="309">
        <v>116</v>
      </c>
      <c r="Z126" s="265">
        <v>5</v>
      </c>
      <c r="AA126" s="266" t="s">
        <v>355</v>
      </c>
      <c r="AB126" s="266">
        <v>152</v>
      </c>
      <c r="AC126" s="81">
        <v>9</v>
      </c>
      <c r="AD126" s="82">
        <v>209822</v>
      </c>
      <c r="AE126" s="83">
        <v>74</v>
      </c>
      <c r="AF126" s="63">
        <v>8</v>
      </c>
      <c r="AG126" s="14">
        <v>200225</v>
      </c>
      <c r="AH126" s="64">
        <v>108</v>
      </c>
      <c r="AI126" s="81">
        <v>4</v>
      </c>
      <c r="AJ126" s="82">
        <v>202225</v>
      </c>
      <c r="AK126" s="83">
        <v>196</v>
      </c>
      <c r="AL126" s="63">
        <v>3</v>
      </c>
      <c r="AM126" s="14">
        <v>308000</v>
      </c>
      <c r="AN126" s="64">
        <v>104</v>
      </c>
      <c r="AO126" s="81">
        <v>2</v>
      </c>
      <c r="AP126" s="82">
        <v>252500</v>
      </c>
      <c r="AQ126" s="83">
        <v>126</v>
      </c>
      <c r="AR126" s="63">
        <v>3</v>
      </c>
      <c r="AS126" s="14">
        <v>256633</v>
      </c>
      <c r="AT126" s="64">
        <v>34</v>
      </c>
      <c r="AU126" s="78">
        <v>8</v>
      </c>
      <c r="AV126" s="79">
        <v>291862</v>
      </c>
      <c r="AW126" s="80">
        <v>134</v>
      </c>
      <c r="AX126" s="63">
        <v>6</v>
      </c>
      <c r="AY126" s="14">
        <v>222150</v>
      </c>
      <c r="AZ126" s="64">
        <v>104</v>
      </c>
      <c r="BA126" s="81">
        <v>7</v>
      </c>
      <c r="BB126" s="82">
        <v>333071</v>
      </c>
      <c r="BC126" s="83">
        <v>200</v>
      </c>
      <c r="BD126" s="63">
        <v>6</v>
      </c>
      <c r="BE126" s="14">
        <v>242183</v>
      </c>
      <c r="BF126" s="64">
        <v>75</v>
      </c>
      <c r="BG126" s="78">
        <v>3</v>
      </c>
      <c r="BH126" s="79">
        <v>258800</v>
      </c>
      <c r="BI126" s="80">
        <v>35</v>
      </c>
      <c r="BJ126" s="61">
        <v>4</v>
      </c>
      <c r="BK126" s="13">
        <v>252450</v>
      </c>
      <c r="BL126" s="62">
        <v>169</v>
      </c>
      <c r="BM126" s="81"/>
      <c r="BN126" s="82"/>
      <c r="BO126" s="83"/>
    </row>
    <row r="127" spans="1:67" x14ac:dyDescent="0.2">
      <c r="A127" s="20" t="s">
        <v>246</v>
      </c>
      <c r="B127" s="527">
        <v>11</v>
      </c>
      <c r="C127" s="528" t="s">
        <v>6354</v>
      </c>
      <c r="D127" s="529">
        <v>30</v>
      </c>
      <c r="E127" s="439">
        <v>21</v>
      </c>
      <c r="F127" s="440" t="s">
        <v>5619</v>
      </c>
      <c r="G127" s="441">
        <v>30</v>
      </c>
      <c r="H127" s="469">
        <v>18</v>
      </c>
      <c r="I127" s="469" t="s">
        <v>4861</v>
      </c>
      <c r="J127" s="470">
        <v>24</v>
      </c>
      <c r="K127" s="439">
        <v>17</v>
      </c>
      <c r="L127" s="440" t="s">
        <v>4121</v>
      </c>
      <c r="M127" s="441">
        <v>82</v>
      </c>
      <c r="N127" s="265">
        <v>16</v>
      </c>
      <c r="O127" s="266" t="s">
        <v>3338</v>
      </c>
      <c r="P127" s="266">
        <v>67</v>
      </c>
      <c r="Q127" s="142">
        <v>21</v>
      </c>
      <c r="R127" s="143" t="s">
        <v>2594</v>
      </c>
      <c r="S127" s="144">
        <v>43</v>
      </c>
      <c r="T127" s="132">
        <v>20</v>
      </c>
      <c r="U127" s="279" t="s">
        <v>1849</v>
      </c>
      <c r="V127" s="133">
        <v>66</v>
      </c>
      <c r="W127" s="307">
        <v>14</v>
      </c>
      <c r="X127" s="308" t="s">
        <v>1096</v>
      </c>
      <c r="Y127" s="309">
        <v>121</v>
      </c>
      <c r="Z127" s="265">
        <v>13</v>
      </c>
      <c r="AA127" s="266" t="s">
        <v>356</v>
      </c>
      <c r="AB127" s="266">
        <v>105</v>
      </c>
      <c r="AC127" s="81">
        <v>16</v>
      </c>
      <c r="AD127" s="82">
        <v>119962</v>
      </c>
      <c r="AE127" s="83">
        <v>65</v>
      </c>
      <c r="AF127" s="63">
        <v>20</v>
      </c>
      <c r="AG127" s="14">
        <v>112620</v>
      </c>
      <c r="AH127" s="64">
        <v>139</v>
      </c>
      <c r="AI127" s="81">
        <v>17</v>
      </c>
      <c r="AJ127" s="82">
        <v>121988</v>
      </c>
      <c r="AK127" s="83">
        <v>143</v>
      </c>
      <c r="AL127" s="63">
        <v>7</v>
      </c>
      <c r="AM127" s="14">
        <v>142229</v>
      </c>
      <c r="AN127" s="64">
        <v>114</v>
      </c>
      <c r="AO127" s="81">
        <v>10</v>
      </c>
      <c r="AP127" s="82">
        <v>150550</v>
      </c>
      <c r="AQ127" s="83">
        <v>88</v>
      </c>
      <c r="AR127" s="63">
        <v>9</v>
      </c>
      <c r="AS127" s="14">
        <v>153767</v>
      </c>
      <c r="AT127" s="64">
        <v>152</v>
      </c>
      <c r="AU127" s="78">
        <v>16</v>
      </c>
      <c r="AV127" s="79">
        <v>188914</v>
      </c>
      <c r="AW127" s="80">
        <v>79</v>
      </c>
      <c r="AX127" s="63">
        <v>21</v>
      </c>
      <c r="AY127" s="14">
        <v>199572</v>
      </c>
      <c r="AZ127" s="64">
        <v>105</v>
      </c>
      <c r="BA127" s="81">
        <v>27</v>
      </c>
      <c r="BB127" s="82">
        <v>176029</v>
      </c>
      <c r="BC127" s="83">
        <v>67</v>
      </c>
      <c r="BD127" s="63">
        <v>26</v>
      </c>
      <c r="BE127" s="14">
        <v>191341</v>
      </c>
      <c r="BF127" s="64">
        <v>79</v>
      </c>
      <c r="BG127" s="78">
        <v>13</v>
      </c>
      <c r="BH127" s="79">
        <v>146623</v>
      </c>
      <c r="BI127" s="80">
        <v>35</v>
      </c>
      <c r="BJ127" s="61">
        <v>9</v>
      </c>
      <c r="BK127" s="13">
        <v>124533</v>
      </c>
      <c r="BL127" s="62">
        <v>64</v>
      </c>
      <c r="BM127" s="81"/>
      <c r="BN127" s="82"/>
      <c r="BO127" s="83"/>
    </row>
    <row r="128" spans="1:67" x14ac:dyDescent="0.2">
      <c r="A128" s="20" t="s">
        <v>194</v>
      </c>
      <c r="B128" s="527">
        <v>11</v>
      </c>
      <c r="C128" s="528" t="s">
        <v>6355</v>
      </c>
      <c r="D128" s="529">
        <v>58</v>
      </c>
      <c r="E128" s="439">
        <v>14</v>
      </c>
      <c r="F128" s="440" t="s">
        <v>5620</v>
      </c>
      <c r="G128" s="441">
        <v>59</v>
      </c>
      <c r="H128" s="469">
        <v>14</v>
      </c>
      <c r="I128" s="469" t="s">
        <v>4862</v>
      </c>
      <c r="J128" s="470">
        <v>51</v>
      </c>
      <c r="K128" s="439">
        <v>12</v>
      </c>
      <c r="L128" s="440" t="s">
        <v>4122</v>
      </c>
      <c r="M128" s="441">
        <v>36</v>
      </c>
      <c r="N128" s="265">
        <v>7</v>
      </c>
      <c r="O128" s="266" t="s">
        <v>3339</v>
      </c>
      <c r="P128" s="266">
        <v>39</v>
      </c>
      <c r="Q128" s="142">
        <v>6</v>
      </c>
      <c r="R128" s="143" t="s">
        <v>2595</v>
      </c>
      <c r="S128" s="144">
        <v>46</v>
      </c>
      <c r="T128" s="132">
        <v>5</v>
      </c>
      <c r="U128" s="279" t="s">
        <v>1850</v>
      </c>
      <c r="V128" s="133">
        <v>102</v>
      </c>
      <c r="W128" s="307">
        <v>5</v>
      </c>
      <c r="X128" s="308" t="s">
        <v>1097</v>
      </c>
      <c r="Y128" s="309">
        <v>109</v>
      </c>
      <c r="Z128" s="265">
        <v>13</v>
      </c>
      <c r="AA128" s="266" t="s">
        <v>357</v>
      </c>
      <c r="AB128" s="266">
        <v>92</v>
      </c>
      <c r="AC128" s="81">
        <v>9</v>
      </c>
      <c r="AD128" s="82">
        <v>153767</v>
      </c>
      <c r="AE128" s="83">
        <v>87</v>
      </c>
      <c r="AF128" s="63">
        <v>4</v>
      </c>
      <c r="AG128" s="14">
        <v>157475</v>
      </c>
      <c r="AH128" s="64">
        <v>72</v>
      </c>
      <c r="AI128" s="81">
        <v>7</v>
      </c>
      <c r="AJ128" s="82">
        <v>119143</v>
      </c>
      <c r="AK128" s="83">
        <v>112</v>
      </c>
      <c r="AL128" s="63">
        <v>9</v>
      </c>
      <c r="AM128" s="14">
        <v>128361</v>
      </c>
      <c r="AN128" s="64">
        <v>103</v>
      </c>
      <c r="AO128" s="81">
        <v>9</v>
      </c>
      <c r="AP128" s="82">
        <v>154188</v>
      </c>
      <c r="AQ128" s="83">
        <v>86</v>
      </c>
      <c r="AR128" s="63">
        <v>8</v>
      </c>
      <c r="AS128" s="14">
        <v>203788</v>
      </c>
      <c r="AT128" s="64">
        <v>106</v>
      </c>
      <c r="AU128" s="78">
        <v>10</v>
      </c>
      <c r="AV128" s="79">
        <v>249520</v>
      </c>
      <c r="AW128" s="80">
        <v>149</v>
      </c>
      <c r="AX128" s="63">
        <v>7</v>
      </c>
      <c r="AY128" s="14">
        <v>172100</v>
      </c>
      <c r="AZ128" s="64">
        <v>99</v>
      </c>
      <c r="BA128" s="81">
        <v>12</v>
      </c>
      <c r="BB128" s="82">
        <v>199267</v>
      </c>
      <c r="BC128" s="83">
        <v>141</v>
      </c>
      <c r="BD128" s="63">
        <v>5</v>
      </c>
      <c r="BE128" s="14">
        <v>164860</v>
      </c>
      <c r="BF128" s="64">
        <v>38</v>
      </c>
      <c r="BG128" s="78">
        <v>8</v>
      </c>
      <c r="BH128" s="79">
        <v>188488</v>
      </c>
      <c r="BI128" s="80">
        <v>38</v>
      </c>
      <c r="BJ128" s="61">
        <v>8</v>
      </c>
      <c r="BK128" s="13">
        <v>191000</v>
      </c>
      <c r="BL128" s="62">
        <v>79</v>
      </c>
      <c r="BM128" s="81">
        <v>5</v>
      </c>
      <c r="BN128" s="82">
        <v>101660</v>
      </c>
      <c r="BO128" s="83">
        <v>176</v>
      </c>
    </row>
    <row r="129" spans="1:67" x14ac:dyDescent="0.2">
      <c r="A129" s="20" t="s">
        <v>51</v>
      </c>
      <c r="B129" s="527">
        <v>20</v>
      </c>
      <c r="C129" s="528" t="s">
        <v>6356</v>
      </c>
      <c r="D129" s="529">
        <v>107</v>
      </c>
      <c r="E129" s="439">
        <v>26</v>
      </c>
      <c r="F129" s="440" t="s">
        <v>5621</v>
      </c>
      <c r="G129" s="441">
        <v>50</v>
      </c>
      <c r="H129" s="469">
        <v>33</v>
      </c>
      <c r="I129" s="469" t="s">
        <v>4863</v>
      </c>
      <c r="J129" s="470">
        <v>35</v>
      </c>
      <c r="K129" s="439">
        <v>32</v>
      </c>
      <c r="L129" s="440" t="s">
        <v>4123</v>
      </c>
      <c r="M129" s="441">
        <v>65</v>
      </c>
      <c r="N129" s="265">
        <v>24</v>
      </c>
      <c r="O129" s="266" t="s">
        <v>3340</v>
      </c>
      <c r="P129" s="266">
        <v>58</v>
      </c>
      <c r="Q129" s="142">
        <v>30</v>
      </c>
      <c r="R129" s="143" t="s">
        <v>2596</v>
      </c>
      <c r="S129" s="144">
        <v>72</v>
      </c>
      <c r="T129" s="132">
        <v>28</v>
      </c>
      <c r="U129" s="279" t="s">
        <v>1851</v>
      </c>
      <c r="V129" s="133">
        <v>98</v>
      </c>
      <c r="W129" s="307">
        <v>31</v>
      </c>
      <c r="X129" s="308" t="s">
        <v>1098</v>
      </c>
      <c r="Y129" s="309">
        <v>86</v>
      </c>
      <c r="Z129" s="265">
        <v>30</v>
      </c>
      <c r="AA129" s="266" t="s">
        <v>358</v>
      </c>
      <c r="AB129" s="266">
        <v>120</v>
      </c>
      <c r="AC129" s="81">
        <v>21</v>
      </c>
      <c r="AD129" s="82">
        <v>217644</v>
      </c>
      <c r="AE129" s="83">
        <v>112</v>
      </c>
      <c r="AF129" s="63">
        <v>27</v>
      </c>
      <c r="AG129" s="14">
        <v>201649</v>
      </c>
      <c r="AH129" s="64">
        <v>140</v>
      </c>
      <c r="AI129" s="81">
        <v>24</v>
      </c>
      <c r="AJ129" s="82">
        <v>176148</v>
      </c>
      <c r="AK129" s="83">
        <v>129</v>
      </c>
      <c r="AL129" s="63">
        <v>21</v>
      </c>
      <c r="AM129" s="14">
        <v>221005</v>
      </c>
      <c r="AN129" s="64">
        <v>135</v>
      </c>
      <c r="AO129" s="81">
        <v>22</v>
      </c>
      <c r="AP129" s="82">
        <v>184541</v>
      </c>
      <c r="AQ129" s="83">
        <v>126</v>
      </c>
      <c r="AR129" s="63">
        <v>13</v>
      </c>
      <c r="AS129" s="14">
        <v>268185</v>
      </c>
      <c r="AT129" s="64">
        <v>156</v>
      </c>
      <c r="AU129" s="78">
        <v>21</v>
      </c>
      <c r="AV129" s="79">
        <v>257988</v>
      </c>
      <c r="AW129" s="80">
        <v>132</v>
      </c>
      <c r="AX129" s="63">
        <v>31</v>
      </c>
      <c r="AY129" s="14">
        <v>265513</v>
      </c>
      <c r="AZ129" s="64">
        <v>108</v>
      </c>
      <c r="BA129" s="81">
        <v>30</v>
      </c>
      <c r="BB129" s="82">
        <v>237198</v>
      </c>
      <c r="BC129" s="83">
        <v>92</v>
      </c>
      <c r="BD129" s="63">
        <v>23</v>
      </c>
      <c r="BE129" s="14">
        <v>272532</v>
      </c>
      <c r="BF129" s="64">
        <v>88</v>
      </c>
      <c r="BG129" s="78">
        <v>36</v>
      </c>
      <c r="BH129" s="79">
        <v>211369</v>
      </c>
      <c r="BI129" s="80">
        <v>75</v>
      </c>
      <c r="BJ129" s="61">
        <v>24</v>
      </c>
      <c r="BK129" s="13">
        <v>198120</v>
      </c>
      <c r="BL129" s="62">
        <v>100</v>
      </c>
      <c r="BM129" s="81">
        <v>28</v>
      </c>
      <c r="BN129" s="82">
        <v>187921</v>
      </c>
      <c r="BO129" s="83">
        <v>69</v>
      </c>
    </row>
    <row r="130" spans="1:67" x14ac:dyDescent="0.2">
      <c r="A130" s="20" t="s">
        <v>253</v>
      </c>
      <c r="B130" s="527">
        <v>3</v>
      </c>
      <c r="C130" s="528" t="s">
        <v>6357</v>
      </c>
      <c r="D130" s="529">
        <v>32</v>
      </c>
      <c r="E130" s="439">
        <v>7</v>
      </c>
      <c r="F130" s="440" t="s">
        <v>5622</v>
      </c>
      <c r="G130" s="441">
        <v>36</v>
      </c>
      <c r="H130" s="469">
        <v>7</v>
      </c>
      <c r="I130" s="469" t="s">
        <v>4864</v>
      </c>
      <c r="J130" s="470">
        <v>50</v>
      </c>
      <c r="K130" s="439">
        <v>5</v>
      </c>
      <c r="L130" s="440" t="s">
        <v>4124</v>
      </c>
      <c r="M130" s="441">
        <v>62</v>
      </c>
      <c r="N130" s="265">
        <v>8</v>
      </c>
      <c r="O130" s="266" t="s">
        <v>3341</v>
      </c>
      <c r="P130" s="266">
        <v>34</v>
      </c>
      <c r="Q130" s="142">
        <v>7</v>
      </c>
      <c r="R130" s="143" t="s">
        <v>2597</v>
      </c>
      <c r="S130" s="144">
        <v>108</v>
      </c>
      <c r="T130" s="132">
        <v>10</v>
      </c>
      <c r="U130" s="279" t="s">
        <v>1159</v>
      </c>
      <c r="V130" s="133">
        <v>41</v>
      </c>
      <c r="W130" s="307">
        <v>5</v>
      </c>
      <c r="X130" s="308" t="s">
        <v>1099</v>
      </c>
      <c r="Y130" s="309">
        <v>111</v>
      </c>
      <c r="Z130" s="265">
        <v>13</v>
      </c>
      <c r="AA130" s="266" t="s">
        <v>359</v>
      </c>
      <c r="AB130" s="266">
        <v>172</v>
      </c>
      <c r="AC130" s="81">
        <v>6</v>
      </c>
      <c r="AD130" s="82">
        <v>262083</v>
      </c>
      <c r="AE130" s="83">
        <v>264</v>
      </c>
      <c r="AF130" s="63">
        <v>1</v>
      </c>
      <c r="AG130" s="14">
        <v>1300000</v>
      </c>
      <c r="AH130" s="64">
        <v>79</v>
      </c>
      <c r="AI130" s="81">
        <v>5</v>
      </c>
      <c r="AJ130" s="82">
        <v>306200</v>
      </c>
      <c r="AK130" s="83">
        <v>153</v>
      </c>
      <c r="AL130" s="63">
        <v>4</v>
      </c>
      <c r="AM130" s="14">
        <v>208750</v>
      </c>
      <c r="AN130" s="64">
        <v>171</v>
      </c>
      <c r="AO130" s="81">
        <v>3</v>
      </c>
      <c r="AP130" s="82">
        <v>218333</v>
      </c>
      <c r="AQ130" s="83">
        <v>74</v>
      </c>
      <c r="AR130" s="63">
        <v>4</v>
      </c>
      <c r="AS130" s="14">
        <v>245875</v>
      </c>
      <c r="AT130" s="64">
        <v>148</v>
      </c>
      <c r="AU130" s="78">
        <v>8</v>
      </c>
      <c r="AV130" s="79">
        <v>201112</v>
      </c>
      <c r="AW130" s="80">
        <v>111</v>
      </c>
      <c r="AX130" s="63">
        <v>5</v>
      </c>
      <c r="AY130" s="14">
        <v>188080</v>
      </c>
      <c r="AZ130" s="64">
        <v>58</v>
      </c>
      <c r="BA130" s="81">
        <v>5</v>
      </c>
      <c r="BB130" s="82">
        <v>374400</v>
      </c>
      <c r="BC130" s="83">
        <v>205</v>
      </c>
      <c r="BD130" s="63">
        <v>5</v>
      </c>
      <c r="BE130" s="14">
        <v>397060</v>
      </c>
      <c r="BF130" s="64">
        <v>77</v>
      </c>
      <c r="BG130" s="78">
        <v>10</v>
      </c>
      <c r="BH130" s="79">
        <v>207100</v>
      </c>
      <c r="BI130" s="80">
        <v>53</v>
      </c>
      <c r="BJ130" s="61">
        <v>4</v>
      </c>
      <c r="BK130" s="13">
        <v>252098</v>
      </c>
      <c r="BL130" s="62">
        <v>116</v>
      </c>
      <c r="BM130" s="81"/>
      <c r="BN130" s="82"/>
      <c r="BO130" s="83"/>
    </row>
    <row r="131" spans="1:67" x14ac:dyDescent="0.2">
      <c r="A131" s="24" t="s">
        <v>147</v>
      </c>
      <c r="B131" s="527">
        <v>4</v>
      </c>
      <c r="C131" s="528" t="s">
        <v>6358</v>
      </c>
      <c r="D131" s="529">
        <v>23</v>
      </c>
      <c r="E131" s="439">
        <v>5</v>
      </c>
      <c r="F131" s="440" t="s">
        <v>5623</v>
      </c>
      <c r="G131" s="441">
        <v>46</v>
      </c>
      <c r="H131" s="469">
        <v>1</v>
      </c>
      <c r="I131" s="469" t="s">
        <v>2589</v>
      </c>
      <c r="J131" s="470">
        <v>3</v>
      </c>
      <c r="K131" s="439">
        <v>5</v>
      </c>
      <c r="L131" s="440" t="s">
        <v>4125</v>
      </c>
      <c r="M131" s="441">
        <v>72</v>
      </c>
      <c r="N131" s="265">
        <v>6</v>
      </c>
      <c r="O131" s="266" t="s">
        <v>3342</v>
      </c>
      <c r="P131" s="266">
        <v>56</v>
      </c>
      <c r="Q131" s="142">
        <v>4</v>
      </c>
      <c r="R131" s="143" t="s">
        <v>2598</v>
      </c>
      <c r="S131" s="144">
        <v>106</v>
      </c>
      <c r="T131" s="128">
        <v>4</v>
      </c>
      <c r="U131" s="298" t="s">
        <v>1852</v>
      </c>
      <c r="V131" s="129">
        <v>92</v>
      </c>
      <c r="W131" s="310">
        <v>2</v>
      </c>
      <c r="X131" s="311" t="s">
        <v>1100</v>
      </c>
      <c r="Y131" s="312">
        <v>58</v>
      </c>
      <c r="Z131" s="268">
        <v>5</v>
      </c>
      <c r="AA131" s="269" t="s">
        <v>360</v>
      </c>
      <c r="AB131" s="269">
        <v>134</v>
      </c>
      <c r="AC131" s="85">
        <v>4</v>
      </c>
      <c r="AD131" s="85">
        <v>328800</v>
      </c>
      <c r="AE131" s="86">
        <v>105</v>
      </c>
      <c r="AF131" s="15">
        <v>5</v>
      </c>
      <c r="AG131" s="15">
        <v>255480</v>
      </c>
      <c r="AH131" s="66">
        <v>135</v>
      </c>
      <c r="AI131" s="85">
        <v>5</v>
      </c>
      <c r="AJ131" s="85">
        <v>174400</v>
      </c>
      <c r="AK131" s="86">
        <v>81</v>
      </c>
      <c r="AL131" s="15">
        <v>1</v>
      </c>
      <c r="AM131" s="15">
        <v>155000</v>
      </c>
      <c r="AN131" s="66">
        <v>166</v>
      </c>
      <c r="AO131" s="85">
        <v>2</v>
      </c>
      <c r="AP131" s="85">
        <v>287500</v>
      </c>
      <c r="AQ131" s="86">
        <v>71</v>
      </c>
      <c r="AR131" s="15">
        <v>0</v>
      </c>
      <c r="AS131" s="15"/>
      <c r="AT131" s="66"/>
      <c r="AU131" s="112">
        <v>1</v>
      </c>
      <c r="AV131" s="112">
        <v>305000</v>
      </c>
      <c r="AW131" s="113">
        <v>1</v>
      </c>
      <c r="AX131" s="15">
        <v>5</v>
      </c>
      <c r="AY131" s="15">
        <v>300500</v>
      </c>
      <c r="AZ131" s="66">
        <v>80</v>
      </c>
      <c r="BA131" s="85">
        <v>3</v>
      </c>
      <c r="BB131" s="85">
        <v>313667</v>
      </c>
      <c r="BC131" s="86">
        <v>62</v>
      </c>
      <c r="BD131" s="15">
        <v>2</v>
      </c>
      <c r="BE131" s="15">
        <v>384500</v>
      </c>
      <c r="BF131" s="66">
        <v>25</v>
      </c>
      <c r="BG131" s="112">
        <v>3</v>
      </c>
      <c r="BH131" s="112">
        <v>177333</v>
      </c>
      <c r="BI131" s="113">
        <v>58</v>
      </c>
      <c r="BJ131" s="12">
        <v>1</v>
      </c>
      <c r="BK131" s="12">
        <v>235000</v>
      </c>
      <c r="BL131" s="12">
        <v>40</v>
      </c>
      <c r="BM131" s="84"/>
      <c r="BN131" s="85"/>
      <c r="BO131" s="86"/>
    </row>
    <row r="132" spans="1:67" x14ac:dyDescent="0.2">
      <c r="A132" s="21" t="s">
        <v>92</v>
      </c>
      <c r="B132" s="204"/>
      <c r="C132" s="422"/>
      <c r="D132" s="423"/>
      <c r="E132" s="123"/>
      <c r="F132" s="124"/>
      <c r="G132" s="125"/>
      <c r="H132" s="422"/>
      <c r="I132" s="422"/>
      <c r="J132" s="423"/>
      <c r="K132" s="453"/>
      <c r="L132" s="453"/>
      <c r="M132" s="454"/>
      <c r="N132" s="204"/>
      <c r="O132" s="422"/>
      <c r="P132" s="423"/>
      <c r="Q132" s="192"/>
      <c r="R132" s="192"/>
      <c r="S132" s="334"/>
      <c r="T132" s="132"/>
      <c r="V132" s="133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67"/>
      <c r="AM132" s="3"/>
      <c r="AN132" s="68"/>
      <c r="AO132" s="87"/>
      <c r="AP132" s="88"/>
      <c r="AQ132" s="89"/>
      <c r="AR132" s="107"/>
      <c r="AS132" s="7"/>
      <c r="AT132" s="108"/>
      <c r="AU132" s="114"/>
      <c r="AV132" s="115"/>
      <c r="AW132" s="116"/>
      <c r="AX132" s="126"/>
      <c r="AY132" s="17"/>
      <c r="AZ132" s="127"/>
      <c r="BA132" s="145"/>
      <c r="BB132" s="146"/>
      <c r="BC132" s="147"/>
      <c r="BD132" s="126"/>
      <c r="BE132" s="17"/>
      <c r="BF132" s="127"/>
      <c r="BG132" s="145"/>
      <c r="BH132" s="146"/>
      <c r="BI132" s="147"/>
      <c r="BJ132" s="126"/>
      <c r="BK132" s="17"/>
      <c r="BL132" s="127"/>
      <c r="BM132" s="81"/>
      <c r="BN132" s="82"/>
      <c r="BO132" s="83"/>
    </row>
    <row r="133" spans="1:67" s="36" customFormat="1" x14ac:dyDescent="0.2">
      <c r="A133" s="19">
        <f ca="1">TODAY()</f>
        <v>45148</v>
      </c>
      <c r="B133" s="391">
        <v>2023</v>
      </c>
      <c r="C133" s="4"/>
      <c r="D133" s="392"/>
      <c r="E133" s="335">
        <v>2022</v>
      </c>
      <c r="F133" s="336"/>
      <c r="G133" s="337"/>
      <c r="H133" s="4">
        <v>2021</v>
      </c>
      <c r="I133" s="4"/>
      <c r="J133" s="392"/>
      <c r="K133" s="338">
        <v>2020</v>
      </c>
      <c r="L133" s="338"/>
      <c r="M133" s="339"/>
      <c r="N133" s="391">
        <v>2019</v>
      </c>
      <c r="O133" s="4"/>
      <c r="P133" s="392"/>
      <c r="Q133" s="338">
        <v>2018</v>
      </c>
      <c r="R133" s="338"/>
      <c r="S133" s="339"/>
      <c r="T133" s="391">
        <v>2017</v>
      </c>
      <c r="U133" s="290"/>
      <c r="V133" s="392"/>
      <c r="W133" s="87">
        <v>2016</v>
      </c>
      <c r="X133" s="88"/>
      <c r="Y133" s="89"/>
      <c r="Z133" s="67">
        <v>2015</v>
      </c>
      <c r="AA133" s="3"/>
      <c r="AB133" s="68"/>
      <c r="AC133" s="87">
        <v>2014</v>
      </c>
      <c r="AD133" s="88"/>
      <c r="AE133" s="89"/>
      <c r="AF133" s="67">
        <v>2013</v>
      </c>
      <c r="AG133" s="3"/>
      <c r="AH133" s="68"/>
      <c r="AI133" s="87">
        <v>2012</v>
      </c>
      <c r="AJ133" s="88"/>
      <c r="AK133" s="89"/>
      <c r="AL133" s="67">
        <v>2011</v>
      </c>
      <c r="AM133" s="3"/>
      <c r="AN133" s="68"/>
      <c r="AO133" s="87">
        <v>2010</v>
      </c>
      <c r="AP133" s="88"/>
      <c r="AQ133" s="89"/>
      <c r="AR133" s="102">
        <v>2009</v>
      </c>
      <c r="AS133" s="103"/>
      <c r="AT133" s="104"/>
      <c r="AU133" s="87">
        <v>2008</v>
      </c>
      <c r="AV133" s="88"/>
      <c r="AW133" s="89"/>
      <c r="AX133" s="67">
        <v>2007</v>
      </c>
      <c r="AY133" s="3"/>
      <c r="AZ133" s="68"/>
      <c r="BA133" s="87">
        <v>2006</v>
      </c>
      <c r="BB133" s="88"/>
      <c r="BC133" s="89"/>
      <c r="BD133" s="105">
        <v>2005</v>
      </c>
      <c r="BE133" s="10"/>
      <c r="BF133" s="106"/>
      <c r="BG133" s="87">
        <v>2004</v>
      </c>
      <c r="BH133" s="88"/>
      <c r="BI133" s="89"/>
      <c r="BJ133" s="67">
        <v>2003</v>
      </c>
      <c r="BK133" s="3"/>
      <c r="BL133" s="68"/>
      <c r="BM133" s="87">
        <v>2002</v>
      </c>
      <c r="BN133" s="121"/>
      <c r="BO133" s="122"/>
    </row>
    <row r="134" spans="1:67" x14ac:dyDescent="0.2">
      <c r="B134" s="391" t="s">
        <v>262</v>
      </c>
      <c r="C134" s="4" t="s">
        <v>263</v>
      </c>
      <c r="D134" s="392" t="s">
        <v>264</v>
      </c>
      <c r="E134" s="411" t="s">
        <v>262</v>
      </c>
      <c r="F134" s="338" t="s">
        <v>263</v>
      </c>
      <c r="G134" s="339" t="s">
        <v>264</v>
      </c>
      <c r="H134" s="4" t="s">
        <v>262</v>
      </c>
      <c r="I134" s="4" t="s">
        <v>263</v>
      </c>
      <c r="J134" s="392" t="s">
        <v>264</v>
      </c>
      <c r="K134" s="338" t="s">
        <v>262</v>
      </c>
      <c r="L134" s="338" t="s">
        <v>263</v>
      </c>
      <c r="M134" s="339" t="s">
        <v>264</v>
      </c>
      <c r="N134" s="391" t="s">
        <v>262</v>
      </c>
      <c r="O134" s="4" t="s">
        <v>263</v>
      </c>
      <c r="P134" s="392" t="s">
        <v>264</v>
      </c>
      <c r="Q134" s="338" t="s">
        <v>262</v>
      </c>
      <c r="R134" s="338" t="s">
        <v>263</v>
      </c>
      <c r="S134" s="339" t="s">
        <v>264</v>
      </c>
      <c r="T134" s="391" t="s">
        <v>262</v>
      </c>
      <c r="U134" s="290" t="s">
        <v>263</v>
      </c>
      <c r="V134" s="392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57" t="s">
        <v>262</v>
      </c>
      <c r="AM134" s="46" t="s">
        <v>263</v>
      </c>
      <c r="AN134" s="58" t="s">
        <v>264</v>
      </c>
      <c r="AO134" s="72" t="s">
        <v>262</v>
      </c>
      <c r="AP134" s="73" t="s">
        <v>263</v>
      </c>
      <c r="AQ134" s="74" t="s">
        <v>264</v>
      </c>
      <c r="AR134" s="105" t="s">
        <v>262</v>
      </c>
      <c r="AS134" s="10" t="s">
        <v>263</v>
      </c>
      <c r="AT134" s="106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46" t="s">
        <v>263</v>
      </c>
      <c r="BL134" s="58" t="s">
        <v>264</v>
      </c>
      <c r="BM134" s="72" t="s">
        <v>262</v>
      </c>
      <c r="BN134" s="88" t="s">
        <v>263</v>
      </c>
      <c r="BO134" s="89" t="s">
        <v>264</v>
      </c>
    </row>
    <row r="135" spans="1:67" x14ac:dyDescent="0.2">
      <c r="A135" s="51" t="s">
        <v>129</v>
      </c>
      <c r="B135" s="524">
        <v>190</v>
      </c>
      <c r="C135" s="525" t="s">
        <v>6377</v>
      </c>
      <c r="D135" s="526">
        <v>31</v>
      </c>
      <c r="E135" s="313">
        <v>257</v>
      </c>
      <c r="F135" s="461" t="s">
        <v>5644</v>
      </c>
      <c r="G135" s="462">
        <v>25</v>
      </c>
      <c r="H135" s="273">
        <v>296</v>
      </c>
      <c r="I135" s="476" t="s">
        <v>4894</v>
      </c>
      <c r="J135" s="477">
        <v>35</v>
      </c>
      <c r="K135" s="314">
        <v>282</v>
      </c>
      <c r="L135" s="461" t="s">
        <v>4147</v>
      </c>
      <c r="M135" s="462">
        <v>70</v>
      </c>
      <c r="N135" s="272">
        <v>247</v>
      </c>
      <c r="O135" s="273" t="s">
        <v>3362</v>
      </c>
      <c r="P135" s="274">
        <v>61</v>
      </c>
      <c r="Q135" s="221">
        <v>253</v>
      </c>
      <c r="R135" s="221" t="s">
        <v>2622</v>
      </c>
      <c r="S135" s="222">
        <v>72</v>
      </c>
      <c r="T135" s="248">
        <v>247</v>
      </c>
      <c r="U135" s="301" t="s">
        <v>1874</v>
      </c>
      <c r="V135" s="249">
        <v>89</v>
      </c>
      <c r="W135" s="313">
        <v>218</v>
      </c>
      <c r="X135" s="314" t="s">
        <v>1120</v>
      </c>
      <c r="Y135" s="315">
        <v>80</v>
      </c>
      <c r="Z135" s="272">
        <v>224</v>
      </c>
      <c r="AA135" s="273" t="s">
        <v>383</v>
      </c>
      <c r="AB135" s="274">
        <v>111</v>
      </c>
      <c r="AC135" s="76">
        <v>242</v>
      </c>
      <c r="AD135" s="76">
        <v>123982</v>
      </c>
      <c r="AE135" s="77">
        <v>116</v>
      </c>
      <c r="AF135" s="47">
        <v>254</v>
      </c>
      <c r="AG135" s="47">
        <v>134269</v>
      </c>
      <c r="AH135" s="60">
        <v>130</v>
      </c>
      <c r="AI135" s="76">
        <v>220</v>
      </c>
      <c r="AJ135" s="76">
        <v>120677</v>
      </c>
      <c r="AK135" s="77">
        <v>127</v>
      </c>
      <c r="AL135" s="28">
        <v>176</v>
      </c>
      <c r="AM135" s="28">
        <v>124492</v>
      </c>
      <c r="AN135" s="91">
        <v>120</v>
      </c>
      <c r="AO135" s="95">
        <v>167</v>
      </c>
      <c r="AP135" s="95">
        <v>139173</v>
      </c>
      <c r="AQ135" s="97">
        <v>111</v>
      </c>
      <c r="AR135" s="28">
        <v>141</v>
      </c>
      <c r="AS135" s="28">
        <v>139521</v>
      </c>
      <c r="AT135" s="91">
        <v>112</v>
      </c>
      <c r="AU135" s="95">
        <v>189</v>
      </c>
      <c r="AV135" s="95">
        <v>158874</v>
      </c>
      <c r="AW135" s="97">
        <v>118</v>
      </c>
      <c r="AX135" s="28">
        <v>252</v>
      </c>
      <c r="AY135" s="28">
        <v>160149</v>
      </c>
      <c r="AZ135" s="91">
        <v>103</v>
      </c>
      <c r="BA135" s="95">
        <v>293</v>
      </c>
      <c r="BB135" s="95">
        <v>143273</v>
      </c>
      <c r="BC135" s="97">
        <v>87</v>
      </c>
      <c r="BD135" s="28">
        <v>266</v>
      </c>
      <c r="BE135" s="28">
        <v>143533</v>
      </c>
      <c r="BF135" s="91">
        <v>76</v>
      </c>
      <c r="BG135" s="95">
        <v>101</v>
      </c>
      <c r="BH135" s="95">
        <v>137335</v>
      </c>
      <c r="BI135" s="97">
        <v>103</v>
      </c>
      <c r="BJ135" s="28">
        <v>288</v>
      </c>
      <c r="BK135" s="28">
        <v>132008</v>
      </c>
      <c r="BL135" s="91">
        <v>86</v>
      </c>
      <c r="BM135" s="149"/>
      <c r="BN135" s="149"/>
      <c r="BO135" s="150"/>
    </row>
    <row r="136" spans="1:67" x14ac:dyDescent="0.2">
      <c r="A136" s="20" t="s">
        <v>166</v>
      </c>
      <c r="B136" s="527">
        <v>1</v>
      </c>
      <c r="C136" s="528" t="s">
        <v>3347</v>
      </c>
      <c r="D136" s="529">
        <v>13</v>
      </c>
      <c r="E136" s="307">
        <v>0</v>
      </c>
      <c r="F136" s="440" t="s">
        <v>270</v>
      </c>
      <c r="G136" s="441">
        <v>0</v>
      </c>
      <c r="H136" s="266">
        <v>3</v>
      </c>
      <c r="I136" s="469" t="s">
        <v>4875</v>
      </c>
      <c r="J136" s="470">
        <v>25</v>
      </c>
      <c r="K136" s="307">
        <v>1</v>
      </c>
      <c r="L136" s="440" t="s">
        <v>4127</v>
      </c>
      <c r="M136" s="441">
        <v>70</v>
      </c>
      <c r="N136" s="265">
        <v>1</v>
      </c>
      <c r="O136" s="266" t="s">
        <v>3344</v>
      </c>
      <c r="P136" s="266">
        <v>111</v>
      </c>
      <c r="Q136" s="142">
        <v>1</v>
      </c>
      <c r="R136" s="143" t="s">
        <v>2600</v>
      </c>
      <c r="S136" s="144">
        <v>461</v>
      </c>
      <c r="T136" s="132">
        <v>1</v>
      </c>
      <c r="U136" s="279" t="s">
        <v>1854</v>
      </c>
      <c r="V136" s="133">
        <v>143</v>
      </c>
      <c r="W136" s="307">
        <v>0</v>
      </c>
      <c r="X136" s="308" t="s">
        <v>270</v>
      </c>
      <c r="Y136" s="309">
        <v>0</v>
      </c>
      <c r="Z136" s="265">
        <v>1</v>
      </c>
      <c r="AA136" s="266" t="s">
        <v>362</v>
      </c>
      <c r="AB136" s="266">
        <v>29</v>
      </c>
      <c r="AC136" s="81">
        <v>3</v>
      </c>
      <c r="AD136" s="82">
        <v>138473</v>
      </c>
      <c r="AE136" s="83">
        <v>281</v>
      </c>
      <c r="AF136" s="63">
        <v>0</v>
      </c>
      <c r="AG136" s="14">
        <v>0</v>
      </c>
      <c r="AH136" s="64">
        <v>0</v>
      </c>
      <c r="AI136" s="81">
        <v>0</v>
      </c>
      <c r="AJ136" s="82"/>
      <c r="AK136" s="83"/>
      <c r="AL136" s="63">
        <v>4</v>
      </c>
      <c r="AM136" s="14">
        <v>113769</v>
      </c>
      <c r="AN136" s="64">
        <v>111</v>
      </c>
      <c r="AO136" s="81">
        <v>1</v>
      </c>
      <c r="AP136" s="82">
        <v>129900</v>
      </c>
      <c r="AQ136" s="83">
        <v>81</v>
      </c>
      <c r="AR136" s="63">
        <v>1</v>
      </c>
      <c r="AS136" s="14">
        <v>190000</v>
      </c>
      <c r="AT136" s="64">
        <v>61</v>
      </c>
      <c r="AU136" s="78">
        <v>2</v>
      </c>
      <c r="AV136" s="79">
        <v>118350</v>
      </c>
      <c r="AW136" s="80">
        <v>164</v>
      </c>
      <c r="AX136" s="63">
        <v>2</v>
      </c>
      <c r="AY136" s="14">
        <v>147950</v>
      </c>
      <c r="AZ136" s="64">
        <v>81</v>
      </c>
      <c r="BA136" s="81">
        <v>4</v>
      </c>
      <c r="BB136" s="82">
        <v>142250</v>
      </c>
      <c r="BC136" s="83">
        <v>30</v>
      </c>
      <c r="BD136" s="63">
        <v>4</v>
      </c>
      <c r="BE136" s="14">
        <v>207125</v>
      </c>
      <c r="BF136" s="64">
        <v>92</v>
      </c>
      <c r="BG136" s="81">
        <v>0</v>
      </c>
      <c r="BH136" s="82"/>
      <c r="BI136" s="83"/>
      <c r="BJ136" s="63">
        <v>2</v>
      </c>
      <c r="BK136" s="14">
        <v>141050</v>
      </c>
      <c r="BL136" s="64">
        <v>200</v>
      </c>
      <c r="BM136" s="81"/>
      <c r="BN136" s="82"/>
      <c r="BO136" s="83"/>
    </row>
    <row r="137" spans="1:67" x14ac:dyDescent="0.2">
      <c r="A137" s="20" t="s">
        <v>167</v>
      </c>
      <c r="B137" s="527">
        <v>0</v>
      </c>
      <c r="C137" s="528" t="s">
        <v>270</v>
      </c>
      <c r="D137" s="529">
        <v>0</v>
      </c>
      <c r="E137" s="439">
        <v>1</v>
      </c>
      <c r="F137" s="440" t="s">
        <v>4071</v>
      </c>
      <c r="G137" s="441">
        <v>4</v>
      </c>
      <c r="H137" s="469">
        <v>0</v>
      </c>
      <c r="I137" s="469" t="s">
        <v>270</v>
      </c>
      <c r="J137" s="470">
        <v>0</v>
      </c>
      <c r="K137" s="439">
        <v>2</v>
      </c>
      <c r="L137" s="440" t="s">
        <v>4128</v>
      </c>
      <c r="M137" s="441">
        <v>41</v>
      </c>
      <c r="N137" s="265">
        <v>0</v>
      </c>
      <c r="O137" s="266" t="s">
        <v>270</v>
      </c>
      <c r="P137" s="266">
        <v>0</v>
      </c>
      <c r="Q137" s="142">
        <v>2</v>
      </c>
      <c r="R137" s="143" t="s">
        <v>2601</v>
      </c>
      <c r="S137" s="144">
        <v>81</v>
      </c>
      <c r="T137" s="132">
        <v>3</v>
      </c>
      <c r="U137" s="279" t="s">
        <v>1855</v>
      </c>
      <c r="V137" s="133">
        <v>90</v>
      </c>
      <c r="W137" s="307">
        <v>2</v>
      </c>
      <c r="X137" s="308" t="s">
        <v>1102</v>
      </c>
      <c r="Y137" s="309">
        <v>147</v>
      </c>
      <c r="Z137" s="265">
        <v>1</v>
      </c>
      <c r="AA137" s="266" t="s">
        <v>363</v>
      </c>
      <c r="AB137" s="266">
        <v>177</v>
      </c>
      <c r="AC137" s="81">
        <v>0</v>
      </c>
      <c r="AD137" s="82">
        <v>0</v>
      </c>
      <c r="AE137" s="83">
        <v>0</v>
      </c>
      <c r="AF137" s="63">
        <v>2</v>
      </c>
      <c r="AG137" s="14">
        <v>109000</v>
      </c>
      <c r="AH137" s="64">
        <v>131</v>
      </c>
      <c r="AI137" s="81">
        <v>2</v>
      </c>
      <c r="AJ137" s="82">
        <v>50500</v>
      </c>
      <c r="AK137" s="83">
        <v>181</v>
      </c>
      <c r="AL137" s="63">
        <v>0</v>
      </c>
      <c r="AN137" s="64"/>
      <c r="AO137" s="81">
        <v>2</v>
      </c>
      <c r="AP137" s="82">
        <v>101500</v>
      </c>
      <c r="AQ137" s="83">
        <v>21</v>
      </c>
      <c r="AR137" s="63">
        <v>1</v>
      </c>
      <c r="AS137" s="14">
        <v>77900</v>
      </c>
      <c r="AT137" s="64">
        <v>53</v>
      </c>
      <c r="AU137" s="78">
        <v>3</v>
      </c>
      <c r="AV137" s="79">
        <v>123707</v>
      </c>
      <c r="AW137" s="80">
        <v>102</v>
      </c>
      <c r="AX137" s="63">
        <v>1</v>
      </c>
      <c r="AY137" s="14">
        <v>225000</v>
      </c>
      <c r="AZ137" s="64">
        <v>56</v>
      </c>
      <c r="BA137" s="82">
        <v>2</v>
      </c>
      <c r="BB137" s="82">
        <v>138500</v>
      </c>
      <c r="BC137" s="83">
        <v>14</v>
      </c>
      <c r="BD137" s="63">
        <v>0</v>
      </c>
      <c r="BF137" s="64"/>
      <c r="BG137" s="81">
        <v>2</v>
      </c>
      <c r="BH137" s="82">
        <v>157300</v>
      </c>
      <c r="BI137" s="83">
        <v>21</v>
      </c>
      <c r="BJ137" s="63">
        <v>6</v>
      </c>
      <c r="BK137" s="14">
        <v>134916</v>
      </c>
      <c r="BL137" s="64">
        <v>99</v>
      </c>
      <c r="BM137" s="81"/>
      <c r="BN137" s="82"/>
      <c r="BO137" s="83"/>
    </row>
    <row r="138" spans="1:67" x14ac:dyDescent="0.2">
      <c r="A138" s="20" t="s">
        <v>168</v>
      </c>
      <c r="B138" s="527">
        <v>7</v>
      </c>
      <c r="C138" s="528" t="s">
        <v>6360</v>
      </c>
      <c r="D138" s="529">
        <v>27</v>
      </c>
      <c r="E138" s="439">
        <v>8</v>
      </c>
      <c r="F138" s="440" t="s">
        <v>5625</v>
      </c>
      <c r="G138" s="441">
        <v>7</v>
      </c>
      <c r="H138" s="469">
        <v>8</v>
      </c>
      <c r="I138" s="469" t="s">
        <v>4876</v>
      </c>
      <c r="J138" s="470">
        <v>60</v>
      </c>
      <c r="K138" s="439">
        <v>7</v>
      </c>
      <c r="L138" s="440" t="s">
        <v>4129</v>
      </c>
      <c r="M138" s="441">
        <v>60</v>
      </c>
      <c r="N138" s="265">
        <v>9</v>
      </c>
      <c r="O138" s="266" t="s">
        <v>3345</v>
      </c>
      <c r="P138" s="266">
        <v>57</v>
      </c>
      <c r="Q138" s="142">
        <v>4</v>
      </c>
      <c r="R138" s="143" t="s">
        <v>2602</v>
      </c>
      <c r="S138" s="144">
        <v>118</v>
      </c>
      <c r="T138" s="132">
        <v>2</v>
      </c>
      <c r="U138" s="279" t="s">
        <v>1856</v>
      </c>
      <c r="V138" s="133">
        <v>149</v>
      </c>
      <c r="W138" s="307">
        <v>5</v>
      </c>
      <c r="X138" s="308" t="s">
        <v>1103</v>
      </c>
      <c r="Y138" s="309">
        <v>131</v>
      </c>
      <c r="Z138" s="265">
        <v>5</v>
      </c>
      <c r="AA138" s="266" t="s">
        <v>364</v>
      </c>
      <c r="AB138" s="266">
        <v>128</v>
      </c>
      <c r="AC138" s="81">
        <v>3</v>
      </c>
      <c r="AD138" s="82">
        <v>140167</v>
      </c>
      <c r="AE138" s="83">
        <v>267</v>
      </c>
      <c r="AF138" s="63">
        <v>4</v>
      </c>
      <c r="AG138" s="14">
        <v>93682</v>
      </c>
      <c r="AH138" s="64">
        <v>91</v>
      </c>
      <c r="AI138" s="81">
        <v>6</v>
      </c>
      <c r="AJ138" s="82">
        <v>149458</v>
      </c>
      <c r="AK138" s="83">
        <v>115</v>
      </c>
      <c r="AL138" s="63">
        <v>3</v>
      </c>
      <c r="AM138" s="14">
        <v>110000</v>
      </c>
      <c r="AN138" s="64">
        <v>67</v>
      </c>
      <c r="AO138" s="81">
        <v>4</v>
      </c>
      <c r="AP138" s="82">
        <v>161750</v>
      </c>
      <c r="AQ138" s="83">
        <v>37</v>
      </c>
      <c r="AR138" s="63">
        <v>4</v>
      </c>
      <c r="AS138" s="14">
        <v>137050</v>
      </c>
      <c r="AT138" s="64">
        <v>119</v>
      </c>
      <c r="AU138" s="78">
        <v>6</v>
      </c>
      <c r="AV138" s="79">
        <v>171067</v>
      </c>
      <c r="AW138" s="80">
        <v>93</v>
      </c>
      <c r="AX138" s="63">
        <v>6</v>
      </c>
      <c r="AY138" s="14">
        <v>164933</v>
      </c>
      <c r="AZ138" s="64">
        <v>112</v>
      </c>
      <c r="BA138" s="81">
        <v>7</v>
      </c>
      <c r="BB138" s="82">
        <v>218962</v>
      </c>
      <c r="BC138" s="83">
        <v>116</v>
      </c>
      <c r="BD138" s="63">
        <v>6</v>
      </c>
      <c r="BE138" s="14">
        <v>137150</v>
      </c>
      <c r="BF138" s="64">
        <v>91</v>
      </c>
      <c r="BG138" s="81">
        <v>1</v>
      </c>
      <c r="BH138" s="82">
        <v>880000</v>
      </c>
      <c r="BI138" s="83">
        <v>33</v>
      </c>
      <c r="BJ138" s="63">
        <v>6</v>
      </c>
      <c r="BK138" s="14">
        <v>126583</v>
      </c>
      <c r="BL138" s="64">
        <v>129</v>
      </c>
      <c r="BM138" s="81"/>
      <c r="BN138" s="82"/>
      <c r="BO138" s="83"/>
    </row>
    <row r="139" spans="1:67" x14ac:dyDescent="0.2">
      <c r="A139" s="20" t="s">
        <v>169</v>
      </c>
      <c r="B139" s="527">
        <v>5</v>
      </c>
      <c r="C139" s="528" t="s">
        <v>6361</v>
      </c>
      <c r="D139" s="529">
        <v>50</v>
      </c>
      <c r="E139" s="439">
        <v>3</v>
      </c>
      <c r="F139" s="440" t="s">
        <v>5626</v>
      </c>
      <c r="G139" s="441">
        <v>54</v>
      </c>
      <c r="H139" s="469">
        <v>0</v>
      </c>
      <c r="I139" s="469" t="s">
        <v>270</v>
      </c>
      <c r="J139" s="470">
        <v>0</v>
      </c>
      <c r="K139" s="439">
        <v>4</v>
      </c>
      <c r="L139" s="440" t="s">
        <v>4130</v>
      </c>
      <c r="M139" s="441">
        <v>243</v>
      </c>
      <c r="N139" s="265">
        <v>3</v>
      </c>
      <c r="O139" s="266" t="s">
        <v>3346</v>
      </c>
      <c r="P139" s="266">
        <v>7</v>
      </c>
      <c r="Q139" s="142">
        <v>3</v>
      </c>
      <c r="R139" s="143" t="s">
        <v>2603</v>
      </c>
      <c r="S139" s="144">
        <v>84</v>
      </c>
      <c r="T139" s="132">
        <v>6</v>
      </c>
      <c r="U139" s="279" t="s">
        <v>1857</v>
      </c>
      <c r="V139" s="133">
        <v>134</v>
      </c>
      <c r="W139" s="307">
        <v>4</v>
      </c>
      <c r="X139" s="308" t="s">
        <v>1104</v>
      </c>
      <c r="Y139" s="309">
        <v>104</v>
      </c>
      <c r="Z139" s="265">
        <v>6</v>
      </c>
      <c r="AA139" s="266" t="s">
        <v>365</v>
      </c>
      <c r="AB139" s="266">
        <v>379</v>
      </c>
      <c r="AC139" s="81">
        <v>5</v>
      </c>
      <c r="AD139" s="82">
        <v>171000</v>
      </c>
      <c r="AE139" s="83">
        <v>148</v>
      </c>
      <c r="AF139" s="63">
        <v>4</v>
      </c>
      <c r="AG139" s="14">
        <v>260850</v>
      </c>
      <c r="AH139" s="64">
        <v>335</v>
      </c>
      <c r="AI139" s="81">
        <v>5</v>
      </c>
      <c r="AJ139" s="82">
        <v>171980</v>
      </c>
      <c r="AK139" s="83">
        <v>97</v>
      </c>
      <c r="AL139" s="63">
        <v>2</v>
      </c>
      <c r="AM139" s="14">
        <v>287500</v>
      </c>
      <c r="AN139" s="64">
        <v>173</v>
      </c>
      <c r="AO139" s="81">
        <v>4</v>
      </c>
      <c r="AP139" s="82">
        <v>155825</v>
      </c>
      <c r="AQ139" s="83">
        <v>306</v>
      </c>
      <c r="AR139" s="63">
        <v>1</v>
      </c>
      <c r="AS139" s="14">
        <v>210000</v>
      </c>
      <c r="AT139" s="64">
        <v>47</v>
      </c>
      <c r="AU139" s="78">
        <v>4</v>
      </c>
      <c r="AV139" s="79">
        <v>373500</v>
      </c>
      <c r="AW139" s="80">
        <v>125</v>
      </c>
      <c r="AX139" s="63">
        <v>3</v>
      </c>
      <c r="AY139" s="14">
        <v>737000</v>
      </c>
      <c r="AZ139" s="64">
        <v>72</v>
      </c>
      <c r="BA139" s="81">
        <v>6</v>
      </c>
      <c r="BB139" s="82">
        <v>228867</v>
      </c>
      <c r="BC139" s="83">
        <v>133</v>
      </c>
      <c r="BD139" s="63">
        <v>4</v>
      </c>
      <c r="BE139" s="14">
        <v>155600</v>
      </c>
      <c r="BF139" s="64">
        <v>52</v>
      </c>
      <c r="BG139" s="81">
        <v>6</v>
      </c>
      <c r="BH139" s="82">
        <v>229150</v>
      </c>
      <c r="BI139" s="83">
        <v>105</v>
      </c>
      <c r="BJ139" s="63">
        <v>7</v>
      </c>
      <c r="BK139" s="14">
        <v>232500</v>
      </c>
      <c r="BL139" s="64">
        <v>85</v>
      </c>
      <c r="BM139" s="81"/>
      <c r="BN139" s="82"/>
      <c r="BO139" s="83"/>
    </row>
    <row r="140" spans="1:67" x14ac:dyDescent="0.2">
      <c r="A140" s="20" t="s">
        <v>170</v>
      </c>
      <c r="B140" s="527">
        <v>1</v>
      </c>
      <c r="C140" s="528" t="s">
        <v>2546</v>
      </c>
      <c r="D140" s="529">
        <v>6</v>
      </c>
      <c r="E140" s="439">
        <v>3</v>
      </c>
      <c r="F140" s="440" t="s">
        <v>5627</v>
      </c>
      <c r="G140" s="441">
        <v>19</v>
      </c>
      <c r="H140" s="469">
        <v>2</v>
      </c>
      <c r="I140" s="469" t="s">
        <v>4877</v>
      </c>
      <c r="J140" s="470">
        <v>58</v>
      </c>
      <c r="K140" s="439">
        <v>0</v>
      </c>
      <c r="L140" s="440" t="s">
        <v>270</v>
      </c>
      <c r="M140" s="441">
        <v>0</v>
      </c>
      <c r="N140" s="265">
        <v>1</v>
      </c>
      <c r="O140" s="266" t="s">
        <v>3347</v>
      </c>
      <c r="P140" s="266">
        <v>3</v>
      </c>
      <c r="Q140" s="142">
        <v>1</v>
      </c>
      <c r="R140" s="143" t="s">
        <v>2604</v>
      </c>
      <c r="S140" s="144">
        <v>91</v>
      </c>
      <c r="T140" s="132">
        <v>3</v>
      </c>
      <c r="U140" s="279" t="s">
        <v>1843</v>
      </c>
      <c r="V140" s="133">
        <v>77</v>
      </c>
      <c r="W140" s="307">
        <v>1</v>
      </c>
      <c r="X140" s="308" t="s">
        <v>1105</v>
      </c>
      <c r="Y140" s="309">
        <v>38</v>
      </c>
      <c r="Z140" s="265">
        <v>2</v>
      </c>
      <c r="AA140" s="266" t="s">
        <v>366</v>
      </c>
      <c r="AB140" s="266">
        <v>89</v>
      </c>
      <c r="AC140" s="81">
        <v>1</v>
      </c>
      <c r="AD140" s="82">
        <v>214000</v>
      </c>
      <c r="AE140" s="83">
        <v>155</v>
      </c>
      <c r="AF140" s="63">
        <v>1</v>
      </c>
      <c r="AG140" s="14">
        <v>260000</v>
      </c>
      <c r="AH140" s="64">
        <v>403</v>
      </c>
      <c r="AI140" s="81">
        <v>0</v>
      </c>
      <c r="AJ140" s="82"/>
      <c r="AK140" s="83"/>
      <c r="AL140" s="63">
        <v>2</v>
      </c>
      <c r="AM140" s="14">
        <v>159500</v>
      </c>
      <c r="AN140" s="64">
        <v>86</v>
      </c>
      <c r="AO140" s="81">
        <v>2</v>
      </c>
      <c r="AP140" s="82">
        <v>150000</v>
      </c>
      <c r="AQ140" s="83">
        <v>97</v>
      </c>
      <c r="AR140" s="63">
        <v>1</v>
      </c>
      <c r="AS140" s="14">
        <v>215000</v>
      </c>
      <c r="AT140" s="64">
        <v>5</v>
      </c>
      <c r="AU140" s="78">
        <v>2</v>
      </c>
      <c r="AV140" s="79">
        <v>86750</v>
      </c>
      <c r="AW140" s="80">
        <v>34</v>
      </c>
      <c r="AX140" s="63">
        <v>2</v>
      </c>
      <c r="AY140" s="14">
        <v>151450</v>
      </c>
      <c r="AZ140" s="64">
        <v>63</v>
      </c>
      <c r="BA140" s="81">
        <v>0</v>
      </c>
      <c r="BB140" s="82"/>
      <c r="BC140" s="83"/>
      <c r="BD140" s="63">
        <v>1</v>
      </c>
      <c r="BE140" s="14">
        <v>111300</v>
      </c>
      <c r="BF140" s="64">
        <v>8</v>
      </c>
      <c r="BG140" s="81">
        <v>1</v>
      </c>
      <c r="BH140" s="82">
        <v>79900</v>
      </c>
      <c r="BI140" s="83">
        <v>695</v>
      </c>
      <c r="BJ140" s="63">
        <v>0</v>
      </c>
      <c r="BL140" s="64"/>
      <c r="BM140" s="81"/>
      <c r="BN140" s="82"/>
      <c r="BO140" s="83"/>
    </row>
    <row r="141" spans="1:67" x14ac:dyDescent="0.2">
      <c r="A141" s="20" t="s">
        <v>171</v>
      </c>
      <c r="B141" s="527">
        <v>1</v>
      </c>
      <c r="C141" s="528" t="s">
        <v>4067</v>
      </c>
      <c r="D141" s="529">
        <v>2</v>
      </c>
      <c r="E141" s="439">
        <v>1</v>
      </c>
      <c r="F141" s="440" t="s">
        <v>1359</v>
      </c>
      <c r="G141" s="441">
        <v>4</v>
      </c>
      <c r="H141" s="469">
        <v>4</v>
      </c>
      <c r="I141" s="469" t="s">
        <v>4878</v>
      </c>
      <c r="J141" s="470">
        <v>53</v>
      </c>
      <c r="K141" s="439">
        <v>3</v>
      </c>
      <c r="L141" s="440" t="s">
        <v>4131</v>
      </c>
      <c r="M141" s="441">
        <v>154</v>
      </c>
      <c r="N141" s="265">
        <v>2</v>
      </c>
      <c r="O141" s="266" t="s">
        <v>2669</v>
      </c>
      <c r="P141" s="266">
        <v>83</v>
      </c>
      <c r="Q141" s="142">
        <v>0</v>
      </c>
      <c r="R141" s="143" t="s">
        <v>270</v>
      </c>
      <c r="S141" s="144">
        <v>0</v>
      </c>
      <c r="T141" s="132">
        <v>0</v>
      </c>
      <c r="U141" s="279" t="s">
        <v>270</v>
      </c>
      <c r="V141" s="133">
        <v>0</v>
      </c>
      <c r="W141" s="307">
        <v>1</v>
      </c>
      <c r="X141" s="308" t="s">
        <v>374</v>
      </c>
      <c r="Y141" s="309">
        <v>1</v>
      </c>
      <c r="Z141" s="265">
        <v>0</v>
      </c>
      <c r="AA141" s="266" t="s">
        <v>270</v>
      </c>
      <c r="AB141" s="266">
        <v>0</v>
      </c>
      <c r="AC141" s="81">
        <v>2</v>
      </c>
      <c r="AD141" s="82">
        <v>192500</v>
      </c>
      <c r="AE141" s="83">
        <v>31</v>
      </c>
      <c r="AF141" s="63">
        <v>2</v>
      </c>
      <c r="AG141" s="14">
        <v>426000</v>
      </c>
      <c r="AH141" s="64">
        <v>284</v>
      </c>
      <c r="AI141" s="81">
        <v>2</v>
      </c>
      <c r="AJ141" s="82">
        <v>125000</v>
      </c>
      <c r="AK141" s="83">
        <v>44</v>
      </c>
      <c r="AL141" s="63">
        <v>3</v>
      </c>
      <c r="AM141" s="14">
        <v>154383</v>
      </c>
      <c r="AN141" s="64">
        <v>135</v>
      </c>
      <c r="AO141" s="81">
        <v>0</v>
      </c>
      <c r="AP141" s="82"/>
      <c r="AQ141" s="83"/>
      <c r="AR141" s="63">
        <v>1</v>
      </c>
      <c r="AS141" s="14">
        <v>230000</v>
      </c>
      <c r="AT141" s="64">
        <v>19</v>
      </c>
      <c r="AU141" s="78">
        <v>1</v>
      </c>
      <c r="AV141" s="79">
        <v>139000</v>
      </c>
      <c r="AW141" s="80">
        <v>189</v>
      </c>
      <c r="AX141" s="63">
        <v>2</v>
      </c>
      <c r="AY141" s="14">
        <v>132250</v>
      </c>
      <c r="AZ141" s="64">
        <v>95</v>
      </c>
      <c r="BA141" s="81">
        <v>0</v>
      </c>
      <c r="BB141" s="82"/>
      <c r="BC141" s="83"/>
      <c r="BD141" s="63">
        <v>0</v>
      </c>
      <c r="BF141" s="64"/>
      <c r="BG141" s="81">
        <v>2</v>
      </c>
      <c r="BH141" s="82">
        <v>169950</v>
      </c>
      <c r="BI141" s="83">
        <v>51</v>
      </c>
      <c r="BJ141" s="63">
        <v>1</v>
      </c>
      <c r="BK141" s="14">
        <v>358000</v>
      </c>
      <c r="BL141" s="64">
        <v>31</v>
      </c>
      <c r="BM141" s="81"/>
      <c r="BN141" s="82"/>
      <c r="BO141" s="83"/>
    </row>
    <row r="142" spans="1:67" x14ac:dyDescent="0.2">
      <c r="A142" s="20" t="s">
        <v>172</v>
      </c>
      <c r="B142" s="527">
        <v>1</v>
      </c>
      <c r="C142" s="528" t="s">
        <v>374</v>
      </c>
      <c r="D142" s="529">
        <v>81</v>
      </c>
      <c r="E142" s="439">
        <v>2</v>
      </c>
      <c r="F142" s="440" t="s">
        <v>2546</v>
      </c>
      <c r="G142" s="441">
        <v>15</v>
      </c>
      <c r="H142" s="469">
        <v>0</v>
      </c>
      <c r="I142" s="469" t="s">
        <v>270</v>
      </c>
      <c r="J142" s="470">
        <v>0</v>
      </c>
      <c r="K142" s="439">
        <v>2</v>
      </c>
      <c r="L142" s="440" t="s">
        <v>4132</v>
      </c>
      <c r="M142" s="441">
        <v>77</v>
      </c>
      <c r="N142" s="265">
        <v>2</v>
      </c>
      <c r="O142" s="266" t="s">
        <v>281</v>
      </c>
      <c r="P142" s="266">
        <v>21</v>
      </c>
      <c r="Q142" s="142">
        <v>2</v>
      </c>
      <c r="R142" s="143" t="s">
        <v>2605</v>
      </c>
      <c r="S142" s="144">
        <v>89</v>
      </c>
      <c r="T142" s="132">
        <v>1</v>
      </c>
      <c r="U142" s="279" t="s">
        <v>1858</v>
      </c>
      <c r="V142" s="133">
        <v>256</v>
      </c>
      <c r="W142" s="307">
        <v>1</v>
      </c>
      <c r="X142" s="308" t="s">
        <v>1106</v>
      </c>
      <c r="Y142" s="309">
        <v>31</v>
      </c>
      <c r="Z142" s="265">
        <v>1</v>
      </c>
      <c r="AA142" s="266" t="s">
        <v>367</v>
      </c>
      <c r="AB142" s="266">
        <v>172</v>
      </c>
      <c r="AC142" s="81">
        <v>1</v>
      </c>
      <c r="AD142" s="82">
        <v>400000</v>
      </c>
      <c r="AE142" s="83">
        <v>264</v>
      </c>
      <c r="AF142" s="63">
        <v>2</v>
      </c>
      <c r="AG142" s="14">
        <v>140500</v>
      </c>
      <c r="AH142" s="64">
        <v>40</v>
      </c>
      <c r="AI142" s="81">
        <v>0</v>
      </c>
      <c r="AJ142" s="82"/>
      <c r="AK142" s="83"/>
      <c r="AL142" s="63">
        <v>1</v>
      </c>
      <c r="AM142" s="14">
        <v>160000</v>
      </c>
      <c r="AN142" s="64">
        <v>647</v>
      </c>
      <c r="AO142" s="81">
        <v>0</v>
      </c>
      <c r="AP142" s="82"/>
      <c r="AQ142" s="83"/>
      <c r="AR142" s="63">
        <v>0</v>
      </c>
      <c r="AS142" s="14"/>
      <c r="AT142" s="64"/>
      <c r="AU142" s="81">
        <v>0</v>
      </c>
      <c r="AV142" s="82"/>
      <c r="AW142" s="83"/>
      <c r="AX142" s="63">
        <v>3</v>
      </c>
      <c r="AY142" s="14">
        <v>253000</v>
      </c>
      <c r="AZ142" s="64">
        <v>95</v>
      </c>
      <c r="BA142" s="81">
        <v>0</v>
      </c>
      <c r="BB142" s="82"/>
      <c r="BC142" s="83"/>
      <c r="BD142" s="63">
        <v>1</v>
      </c>
      <c r="BE142" s="14">
        <v>133000</v>
      </c>
      <c r="BF142" s="64">
        <v>35</v>
      </c>
      <c r="BG142" s="81">
        <v>1</v>
      </c>
      <c r="BH142" s="82">
        <v>272500</v>
      </c>
      <c r="BI142" s="83">
        <v>128</v>
      </c>
      <c r="BJ142" s="63">
        <v>2</v>
      </c>
      <c r="BK142" s="14">
        <v>202450</v>
      </c>
      <c r="BL142" s="64">
        <v>46</v>
      </c>
      <c r="BM142" s="81"/>
      <c r="BN142" s="82"/>
      <c r="BO142" s="83"/>
    </row>
    <row r="143" spans="1:67" x14ac:dyDescent="0.2">
      <c r="A143" s="20" t="s">
        <v>173</v>
      </c>
      <c r="B143" s="527">
        <v>2</v>
      </c>
      <c r="C143" s="528" t="s">
        <v>6362</v>
      </c>
      <c r="D143" s="529">
        <v>13</v>
      </c>
      <c r="E143" s="439">
        <v>3</v>
      </c>
      <c r="F143" s="440" t="s">
        <v>5628</v>
      </c>
      <c r="G143" s="441">
        <v>27</v>
      </c>
      <c r="H143" s="469">
        <v>5</v>
      </c>
      <c r="I143" s="469" t="s">
        <v>4879</v>
      </c>
      <c r="J143" s="470">
        <v>30</v>
      </c>
      <c r="K143" s="439">
        <v>2</v>
      </c>
      <c r="L143" s="440" t="s">
        <v>4133</v>
      </c>
      <c r="M143" s="441">
        <v>11</v>
      </c>
      <c r="N143" s="265">
        <v>2</v>
      </c>
      <c r="O143" s="266" t="s">
        <v>3348</v>
      </c>
      <c r="P143" s="266">
        <v>157</v>
      </c>
      <c r="Q143" s="142">
        <v>7</v>
      </c>
      <c r="R143" s="143" t="s">
        <v>2606</v>
      </c>
      <c r="S143" s="144">
        <v>82</v>
      </c>
      <c r="T143" s="132">
        <v>8</v>
      </c>
      <c r="U143" s="279" t="s">
        <v>1859</v>
      </c>
      <c r="V143" s="133">
        <v>161</v>
      </c>
      <c r="W143" s="307">
        <v>2</v>
      </c>
      <c r="X143" s="308" t="s">
        <v>1107</v>
      </c>
      <c r="Y143" s="309">
        <v>122</v>
      </c>
      <c r="Z143" s="265">
        <v>1</v>
      </c>
      <c r="AA143" s="266" t="s">
        <v>368</v>
      </c>
      <c r="AB143" s="266">
        <v>665</v>
      </c>
      <c r="AC143" s="81">
        <v>1</v>
      </c>
      <c r="AD143" s="82">
        <v>219000</v>
      </c>
      <c r="AE143" s="83">
        <v>40</v>
      </c>
      <c r="AF143" s="63">
        <v>1</v>
      </c>
      <c r="AG143" s="14">
        <v>85000</v>
      </c>
      <c r="AH143" s="64">
        <v>17</v>
      </c>
      <c r="AI143" s="81">
        <v>1</v>
      </c>
      <c r="AJ143" s="82">
        <v>185000</v>
      </c>
      <c r="AK143" s="83">
        <v>26</v>
      </c>
      <c r="AL143" s="63">
        <v>2</v>
      </c>
      <c r="AM143" s="14">
        <v>277000</v>
      </c>
      <c r="AN143" s="64">
        <v>27</v>
      </c>
      <c r="AO143" s="81">
        <v>0</v>
      </c>
      <c r="AP143" s="82"/>
      <c r="AQ143" s="83"/>
      <c r="AR143" s="63">
        <v>2</v>
      </c>
      <c r="AS143" s="14">
        <v>306500</v>
      </c>
      <c r="AT143" s="64">
        <v>181</v>
      </c>
      <c r="AU143" s="78">
        <v>1</v>
      </c>
      <c r="AV143" s="79">
        <v>200900</v>
      </c>
      <c r="AW143" s="80">
        <v>181</v>
      </c>
      <c r="AX143" s="63">
        <v>2</v>
      </c>
      <c r="AY143" s="14">
        <v>294700</v>
      </c>
      <c r="AZ143" s="64">
        <v>16</v>
      </c>
      <c r="BA143" s="81">
        <v>1</v>
      </c>
      <c r="BB143" s="82">
        <v>148000</v>
      </c>
      <c r="BC143" s="83">
        <v>78</v>
      </c>
      <c r="BD143" s="63">
        <v>2</v>
      </c>
      <c r="BE143" s="14">
        <v>402450</v>
      </c>
      <c r="BF143" s="64">
        <v>51</v>
      </c>
      <c r="BG143" s="81">
        <v>0</v>
      </c>
      <c r="BH143" s="82"/>
      <c r="BI143" s="83"/>
      <c r="BJ143" s="63">
        <v>3</v>
      </c>
      <c r="BK143" s="14">
        <v>114100</v>
      </c>
      <c r="BL143" s="64">
        <v>99</v>
      </c>
      <c r="BM143" s="81"/>
      <c r="BN143" s="82"/>
      <c r="BO143" s="83"/>
    </row>
    <row r="144" spans="1:67" x14ac:dyDescent="0.2">
      <c r="A144" s="20" t="s">
        <v>174</v>
      </c>
      <c r="B144" s="527">
        <v>5</v>
      </c>
      <c r="C144" s="528" t="s">
        <v>6363</v>
      </c>
      <c r="D144" s="529">
        <v>74</v>
      </c>
      <c r="E144" s="439">
        <v>9</v>
      </c>
      <c r="F144" s="440" t="s">
        <v>5629</v>
      </c>
      <c r="G144" s="441">
        <v>11</v>
      </c>
      <c r="H144" s="469">
        <v>8</v>
      </c>
      <c r="I144" s="469" t="s">
        <v>4880</v>
      </c>
      <c r="J144" s="470">
        <v>24</v>
      </c>
      <c r="K144" s="439">
        <v>9</v>
      </c>
      <c r="L144" s="440" t="s">
        <v>4134</v>
      </c>
      <c r="M144" s="441">
        <v>24</v>
      </c>
      <c r="N144" s="265">
        <v>6</v>
      </c>
      <c r="O144" s="266" t="s">
        <v>3349</v>
      </c>
      <c r="P144" s="266">
        <v>37</v>
      </c>
      <c r="Q144" s="142">
        <v>13</v>
      </c>
      <c r="R144" s="143" t="s">
        <v>2607</v>
      </c>
      <c r="S144" s="144">
        <v>83</v>
      </c>
      <c r="T144" s="132">
        <v>9</v>
      </c>
      <c r="U144" s="279" t="s">
        <v>1860</v>
      </c>
      <c r="V144" s="133">
        <v>67</v>
      </c>
      <c r="W144" s="307">
        <v>6</v>
      </c>
      <c r="X144" s="308" t="s">
        <v>1108</v>
      </c>
      <c r="Y144" s="309">
        <v>67</v>
      </c>
      <c r="Z144" s="265">
        <v>6</v>
      </c>
      <c r="AA144" s="266" t="s">
        <v>369</v>
      </c>
      <c r="AB144" s="266">
        <v>132</v>
      </c>
      <c r="AC144" s="81">
        <v>6</v>
      </c>
      <c r="AD144" s="82">
        <v>141650</v>
      </c>
      <c r="AE144" s="83">
        <v>105</v>
      </c>
      <c r="AF144" s="63">
        <v>10</v>
      </c>
      <c r="AG144" s="14">
        <v>162400</v>
      </c>
      <c r="AH144" s="64">
        <v>111</v>
      </c>
      <c r="AI144" s="81">
        <v>12</v>
      </c>
      <c r="AJ144" s="82">
        <v>178663</v>
      </c>
      <c r="AK144" s="83">
        <v>94</v>
      </c>
      <c r="AL144" s="63">
        <v>3</v>
      </c>
      <c r="AM144" s="14">
        <v>232084</v>
      </c>
      <c r="AN144" s="64">
        <v>106</v>
      </c>
      <c r="AO144" s="81">
        <v>5</v>
      </c>
      <c r="AP144" s="82">
        <v>222200</v>
      </c>
      <c r="AQ144" s="83">
        <v>35</v>
      </c>
      <c r="AR144" s="63">
        <v>1</v>
      </c>
      <c r="AS144" s="14">
        <v>152000</v>
      </c>
      <c r="AT144" s="64">
        <v>46</v>
      </c>
      <c r="AU144" s="78">
        <v>6</v>
      </c>
      <c r="AV144" s="79">
        <v>204567</v>
      </c>
      <c r="AW144" s="80">
        <v>91</v>
      </c>
      <c r="AX144" s="63">
        <v>6</v>
      </c>
      <c r="AY144" s="14">
        <v>216250</v>
      </c>
      <c r="AZ144" s="64">
        <v>94</v>
      </c>
      <c r="BA144" s="81">
        <v>6</v>
      </c>
      <c r="BB144" s="82">
        <v>174550</v>
      </c>
      <c r="BC144" s="83">
        <v>46</v>
      </c>
      <c r="BD144" s="63">
        <v>8</v>
      </c>
      <c r="BE144" s="14">
        <v>151462</v>
      </c>
      <c r="BF144" s="64">
        <v>59</v>
      </c>
      <c r="BG144" s="81">
        <v>6</v>
      </c>
      <c r="BH144" s="82">
        <v>141608</v>
      </c>
      <c r="BI144" s="83">
        <v>38</v>
      </c>
      <c r="BJ144" s="63">
        <v>8</v>
      </c>
      <c r="BK144" s="14">
        <v>153112</v>
      </c>
      <c r="BL144" s="64">
        <v>197</v>
      </c>
      <c r="BM144" s="81"/>
      <c r="BN144" s="82"/>
      <c r="BO144" s="83"/>
    </row>
    <row r="145" spans="1:67" x14ac:dyDescent="0.2">
      <c r="A145" s="20" t="s">
        <v>175</v>
      </c>
      <c r="B145" s="527">
        <v>3</v>
      </c>
      <c r="C145" s="528" t="s">
        <v>6364</v>
      </c>
      <c r="D145" s="529">
        <v>26</v>
      </c>
      <c r="E145" s="439">
        <v>9</v>
      </c>
      <c r="F145" s="440" t="s">
        <v>5630</v>
      </c>
      <c r="G145" s="441">
        <v>24</v>
      </c>
      <c r="H145" s="469">
        <v>7</v>
      </c>
      <c r="I145" s="469" t="s">
        <v>4881</v>
      </c>
      <c r="J145" s="470">
        <v>49</v>
      </c>
      <c r="K145" s="439">
        <v>5</v>
      </c>
      <c r="L145" s="440" t="s">
        <v>4135</v>
      </c>
      <c r="M145" s="441">
        <v>58</v>
      </c>
      <c r="N145" s="265">
        <v>12</v>
      </c>
      <c r="O145" s="266" t="s">
        <v>3350</v>
      </c>
      <c r="P145" s="266">
        <v>53</v>
      </c>
      <c r="Q145" s="142">
        <v>8</v>
      </c>
      <c r="R145" s="143" t="s">
        <v>2608</v>
      </c>
      <c r="S145" s="144">
        <v>92</v>
      </c>
      <c r="T145" s="132">
        <v>4</v>
      </c>
      <c r="U145" s="279" t="s">
        <v>1861</v>
      </c>
      <c r="V145" s="133">
        <v>85</v>
      </c>
      <c r="W145" s="307">
        <v>10</v>
      </c>
      <c r="X145" s="308" t="s">
        <v>1109</v>
      </c>
      <c r="Y145" s="309">
        <v>48</v>
      </c>
      <c r="Z145" s="265">
        <v>7</v>
      </c>
      <c r="AA145" s="266" t="s">
        <v>370</v>
      </c>
      <c r="AB145" s="266">
        <v>220</v>
      </c>
      <c r="AC145" s="81">
        <v>12</v>
      </c>
      <c r="AD145" s="82">
        <v>155617</v>
      </c>
      <c r="AE145" s="83">
        <v>243</v>
      </c>
      <c r="AF145" s="63">
        <v>13</v>
      </c>
      <c r="AG145" s="14">
        <v>210442</v>
      </c>
      <c r="AH145" s="64">
        <v>165</v>
      </c>
      <c r="AI145" s="81">
        <v>7</v>
      </c>
      <c r="AJ145" s="82">
        <v>269900</v>
      </c>
      <c r="AK145" s="83">
        <v>177</v>
      </c>
      <c r="AL145" s="63">
        <v>7</v>
      </c>
      <c r="AM145" s="14">
        <v>200786</v>
      </c>
      <c r="AN145" s="64">
        <v>168</v>
      </c>
      <c r="AO145" s="81">
        <v>3</v>
      </c>
      <c r="AP145" s="82">
        <v>257433</v>
      </c>
      <c r="AQ145" s="83">
        <v>118</v>
      </c>
      <c r="AR145" s="63">
        <v>2</v>
      </c>
      <c r="AS145" s="14">
        <v>213750</v>
      </c>
      <c r="AT145" s="64">
        <v>63</v>
      </c>
      <c r="AU145" s="78">
        <v>5</v>
      </c>
      <c r="AV145" s="79">
        <v>180160</v>
      </c>
      <c r="AW145" s="80">
        <v>126</v>
      </c>
      <c r="AX145" s="63">
        <v>8</v>
      </c>
      <c r="AY145" s="14">
        <v>234488</v>
      </c>
      <c r="AZ145" s="64">
        <v>86</v>
      </c>
      <c r="BA145" s="81">
        <v>6</v>
      </c>
      <c r="BB145" s="82">
        <v>201317</v>
      </c>
      <c r="BC145" s="83">
        <v>71</v>
      </c>
      <c r="BD145" s="63">
        <v>10</v>
      </c>
      <c r="BE145" s="14">
        <v>202570</v>
      </c>
      <c r="BF145" s="64">
        <v>68</v>
      </c>
      <c r="BG145" s="81">
        <v>7</v>
      </c>
      <c r="BH145" s="82">
        <v>285500</v>
      </c>
      <c r="BI145" s="83">
        <v>101</v>
      </c>
      <c r="BJ145" s="63">
        <v>8</v>
      </c>
      <c r="BK145" s="14">
        <v>209125</v>
      </c>
      <c r="BL145" s="64">
        <v>94</v>
      </c>
      <c r="BM145" s="81"/>
      <c r="BN145" s="82"/>
      <c r="BO145" s="83"/>
    </row>
    <row r="146" spans="1:67" x14ac:dyDescent="0.2">
      <c r="A146" s="20" t="s">
        <v>176</v>
      </c>
      <c r="B146" s="527">
        <v>3</v>
      </c>
      <c r="C146" s="528" t="s">
        <v>6365</v>
      </c>
      <c r="D146" s="529">
        <v>25</v>
      </c>
      <c r="E146" s="439">
        <v>4</v>
      </c>
      <c r="F146" s="440" t="s">
        <v>5631</v>
      </c>
      <c r="G146" s="441">
        <v>17</v>
      </c>
      <c r="H146" s="469">
        <v>2</v>
      </c>
      <c r="I146" s="469" t="s">
        <v>4882</v>
      </c>
      <c r="J146" s="470">
        <v>67</v>
      </c>
      <c r="K146" s="439">
        <v>4</v>
      </c>
      <c r="L146" s="440" t="s">
        <v>4136</v>
      </c>
      <c r="M146" s="441">
        <v>43</v>
      </c>
      <c r="N146" s="265">
        <v>3</v>
      </c>
      <c r="O146" s="266" t="s">
        <v>3351</v>
      </c>
      <c r="P146" s="266">
        <v>43</v>
      </c>
      <c r="Q146" s="142">
        <v>5</v>
      </c>
      <c r="R146" s="143" t="s">
        <v>2609</v>
      </c>
      <c r="S146" s="144">
        <v>29</v>
      </c>
      <c r="T146" s="132">
        <v>2</v>
      </c>
      <c r="U146" s="279" t="s">
        <v>378</v>
      </c>
      <c r="V146" s="133">
        <v>25</v>
      </c>
      <c r="W146" s="307">
        <v>5</v>
      </c>
      <c r="X146" s="308" t="s">
        <v>1110</v>
      </c>
      <c r="Y146" s="309">
        <v>27</v>
      </c>
      <c r="Z146" s="265">
        <v>3</v>
      </c>
      <c r="AA146" s="266" t="s">
        <v>371</v>
      </c>
      <c r="AB146" s="266">
        <v>59</v>
      </c>
      <c r="AC146" s="81">
        <v>2</v>
      </c>
      <c r="AD146" s="82">
        <v>88250</v>
      </c>
      <c r="AE146" s="83">
        <v>137</v>
      </c>
      <c r="AF146" s="63">
        <v>0</v>
      </c>
      <c r="AG146" s="14">
        <v>0</v>
      </c>
      <c r="AH146" s="64">
        <v>0</v>
      </c>
      <c r="AI146" s="81">
        <v>8</v>
      </c>
      <c r="AJ146" s="82">
        <v>140488</v>
      </c>
      <c r="AK146" s="83">
        <v>174</v>
      </c>
      <c r="AL146" s="63">
        <v>3</v>
      </c>
      <c r="AM146" s="14">
        <v>118500</v>
      </c>
      <c r="AN146" s="64">
        <v>72</v>
      </c>
      <c r="AO146" s="81">
        <v>3</v>
      </c>
      <c r="AP146" s="82">
        <v>180800</v>
      </c>
      <c r="AQ146" s="83">
        <v>109</v>
      </c>
      <c r="AR146" s="63">
        <v>128000</v>
      </c>
      <c r="AS146" s="14">
        <v>171</v>
      </c>
      <c r="AT146" s="64"/>
      <c r="AU146" s="78">
        <v>2</v>
      </c>
      <c r="AV146" s="79">
        <v>212600</v>
      </c>
      <c r="AW146" s="80">
        <v>194</v>
      </c>
      <c r="AX146" s="63">
        <v>6</v>
      </c>
      <c r="AY146" s="14">
        <v>145217</v>
      </c>
      <c r="AZ146" s="64">
        <v>100</v>
      </c>
      <c r="BA146" s="81">
        <v>4</v>
      </c>
      <c r="BB146" s="82">
        <v>160725</v>
      </c>
      <c r="BC146" s="83">
        <v>116</v>
      </c>
      <c r="BD146" s="63">
        <v>6</v>
      </c>
      <c r="BE146" s="14">
        <v>170550</v>
      </c>
      <c r="BF146" s="64">
        <v>59</v>
      </c>
      <c r="BG146" s="81">
        <v>1</v>
      </c>
      <c r="BH146" s="82">
        <v>146500</v>
      </c>
      <c r="BI146" s="83">
        <v>7</v>
      </c>
      <c r="BJ146" s="63">
        <v>6</v>
      </c>
      <c r="BK146" s="14">
        <v>132067</v>
      </c>
      <c r="BL146" s="64">
        <v>130</v>
      </c>
      <c r="BM146" s="81"/>
      <c r="BN146" s="82"/>
      <c r="BO146" s="83"/>
    </row>
    <row r="147" spans="1:67" x14ac:dyDescent="0.2">
      <c r="A147" s="20" t="s">
        <v>177</v>
      </c>
      <c r="B147" s="527">
        <v>2</v>
      </c>
      <c r="C147" s="528" t="s">
        <v>6366</v>
      </c>
      <c r="D147" s="529">
        <v>39</v>
      </c>
      <c r="E147" s="439">
        <v>3</v>
      </c>
      <c r="F147" s="440" t="s">
        <v>5632</v>
      </c>
      <c r="G147" s="441">
        <v>45</v>
      </c>
      <c r="H147" s="469">
        <v>2</v>
      </c>
      <c r="I147" s="469" t="s">
        <v>4883</v>
      </c>
      <c r="J147" s="470">
        <v>3</v>
      </c>
      <c r="K147" s="439">
        <v>1</v>
      </c>
      <c r="L147" s="440" t="s">
        <v>4137</v>
      </c>
      <c r="M147" s="441">
        <v>15</v>
      </c>
      <c r="N147" s="265">
        <v>1</v>
      </c>
      <c r="O147" s="266" t="s">
        <v>3352</v>
      </c>
      <c r="P147" s="266">
        <v>120</v>
      </c>
      <c r="Q147" s="142">
        <v>2</v>
      </c>
      <c r="R147" s="143" t="s">
        <v>2610</v>
      </c>
      <c r="S147" s="144">
        <v>187</v>
      </c>
      <c r="T147" s="132">
        <v>1</v>
      </c>
      <c r="U147" s="279" t="s">
        <v>1862</v>
      </c>
      <c r="V147" s="133">
        <v>60</v>
      </c>
      <c r="W147" s="307">
        <v>0</v>
      </c>
      <c r="X147" s="308" t="s">
        <v>270</v>
      </c>
      <c r="Y147" s="309">
        <v>0</v>
      </c>
      <c r="Z147" s="265">
        <v>1</v>
      </c>
      <c r="AA147" s="266" t="s">
        <v>372</v>
      </c>
      <c r="AB147" s="266">
        <v>68</v>
      </c>
      <c r="AC147" s="81">
        <v>1</v>
      </c>
      <c r="AD147" s="82">
        <v>215000</v>
      </c>
      <c r="AE147" s="83">
        <v>179</v>
      </c>
      <c r="AF147" s="63">
        <v>1</v>
      </c>
      <c r="AG147" s="14">
        <v>151000</v>
      </c>
      <c r="AH147" s="64">
        <v>66</v>
      </c>
      <c r="AI147" s="81">
        <v>1</v>
      </c>
      <c r="AJ147" s="82">
        <v>178500</v>
      </c>
      <c r="AK147" s="83">
        <v>291</v>
      </c>
      <c r="AL147" s="63">
        <v>1</v>
      </c>
      <c r="AM147" s="14">
        <v>155000</v>
      </c>
      <c r="AN147" s="64">
        <v>321</v>
      </c>
      <c r="AO147" s="81">
        <v>2</v>
      </c>
      <c r="AP147" s="82">
        <v>149950</v>
      </c>
      <c r="AQ147" s="83">
        <v>313</v>
      </c>
      <c r="AR147" s="63">
        <v>1</v>
      </c>
      <c r="AS147" s="14">
        <v>140000</v>
      </c>
      <c r="AT147" s="64">
        <v>133</v>
      </c>
      <c r="AU147" s="78">
        <v>1</v>
      </c>
      <c r="AV147" s="79">
        <v>305000</v>
      </c>
      <c r="AW147" s="80">
        <v>236</v>
      </c>
      <c r="AX147" s="63">
        <v>0</v>
      </c>
      <c r="AZ147" s="64"/>
      <c r="BA147" s="81">
        <v>2</v>
      </c>
      <c r="BB147" s="82">
        <v>230000</v>
      </c>
      <c r="BC147" s="83">
        <v>10</v>
      </c>
      <c r="BD147" s="63">
        <v>0</v>
      </c>
      <c r="BF147" s="64"/>
      <c r="BG147" s="81">
        <v>0</v>
      </c>
      <c r="BH147" s="82"/>
      <c r="BI147" s="83"/>
      <c r="BJ147" s="63">
        <v>0</v>
      </c>
      <c r="BL147" s="64"/>
      <c r="BM147" s="81"/>
      <c r="BN147" s="82"/>
      <c r="BO147" s="83"/>
    </row>
    <row r="148" spans="1:67" x14ac:dyDescent="0.2">
      <c r="A148" s="20" t="s">
        <v>178</v>
      </c>
      <c r="B148" s="527">
        <v>2</v>
      </c>
      <c r="C148" s="528" t="s">
        <v>5374</v>
      </c>
      <c r="D148" s="529">
        <v>2</v>
      </c>
      <c r="E148" s="439">
        <v>3</v>
      </c>
      <c r="F148" s="440" t="s">
        <v>5633</v>
      </c>
      <c r="G148" s="441">
        <v>30</v>
      </c>
      <c r="H148" s="469">
        <v>2</v>
      </c>
      <c r="I148" s="469" t="s">
        <v>4884</v>
      </c>
      <c r="J148" s="470">
        <v>83</v>
      </c>
      <c r="K148" s="439">
        <v>2</v>
      </c>
      <c r="L148" s="440" t="s">
        <v>4138</v>
      </c>
      <c r="M148" s="441">
        <v>5</v>
      </c>
      <c r="N148" s="265">
        <v>3</v>
      </c>
      <c r="O148" s="266" t="s">
        <v>3353</v>
      </c>
      <c r="P148" s="266">
        <v>52</v>
      </c>
      <c r="Q148" s="142">
        <v>1</v>
      </c>
      <c r="R148" s="143" t="s">
        <v>2611</v>
      </c>
      <c r="S148" s="144">
        <v>16</v>
      </c>
      <c r="T148" s="132">
        <v>3</v>
      </c>
      <c r="U148" s="279" t="s">
        <v>1863</v>
      </c>
      <c r="V148" s="133">
        <v>266</v>
      </c>
      <c r="W148" s="307">
        <v>1</v>
      </c>
      <c r="X148" s="308" t="s">
        <v>1036</v>
      </c>
      <c r="Y148" s="309">
        <v>109</v>
      </c>
      <c r="Z148" s="265">
        <v>1</v>
      </c>
      <c r="AA148" s="266" t="s">
        <v>373</v>
      </c>
      <c r="AB148" s="266">
        <v>127</v>
      </c>
      <c r="AC148" s="81">
        <v>0</v>
      </c>
      <c r="AD148" s="82">
        <v>0</v>
      </c>
      <c r="AE148" s="83">
        <v>0</v>
      </c>
      <c r="AF148" s="63">
        <v>0</v>
      </c>
      <c r="AG148" s="14">
        <v>0</v>
      </c>
      <c r="AH148" s="64">
        <v>0</v>
      </c>
      <c r="AI148" s="81">
        <v>1</v>
      </c>
      <c r="AJ148" s="82">
        <v>88500</v>
      </c>
      <c r="AK148" s="83">
        <v>20</v>
      </c>
      <c r="AL148" s="63">
        <v>2</v>
      </c>
      <c r="AM148" s="14">
        <v>227000</v>
      </c>
      <c r="AN148" s="64">
        <v>184</v>
      </c>
      <c r="AO148" s="81">
        <v>0</v>
      </c>
      <c r="AP148" s="82"/>
      <c r="AQ148" s="83"/>
      <c r="AR148" s="63">
        <v>1</v>
      </c>
      <c r="AS148" s="14">
        <v>175000</v>
      </c>
      <c r="AT148" s="64">
        <v>181</v>
      </c>
      <c r="AU148" s="78">
        <v>1</v>
      </c>
      <c r="AV148" s="79">
        <v>345000</v>
      </c>
      <c r="AW148" s="80">
        <v>58</v>
      </c>
      <c r="AX148" s="63">
        <v>2</v>
      </c>
      <c r="AY148" s="14">
        <v>219700</v>
      </c>
      <c r="AZ148" s="64">
        <v>144</v>
      </c>
      <c r="BA148" s="81">
        <v>1</v>
      </c>
      <c r="BB148" s="82">
        <v>285000</v>
      </c>
      <c r="BC148" s="83">
        <v>214</v>
      </c>
      <c r="BD148" s="63">
        <v>1</v>
      </c>
      <c r="BE148" s="14">
        <v>157500</v>
      </c>
      <c r="BF148" s="64">
        <v>59</v>
      </c>
      <c r="BG148" s="81">
        <v>4</v>
      </c>
      <c r="BH148" s="82">
        <v>180125</v>
      </c>
      <c r="BI148" s="83">
        <v>62</v>
      </c>
      <c r="BJ148" s="63">
        <v>0</v>
      </c>
      <c r="BL148" s="64"/>
      <c r="BM148" s="81"/>
      <c r="BN148" s="82"/>
      <c r="BO148" s="83"/>
    </row>
    <row r="149" spans="1:67" x14ac:dyDescent="0.2">
      <c r="A149" s="20" t="s">
        <v>179</v>
      </c>
      <c r="B149" s="527">
        <v>1</v>
      </c>
      <c r="C149" s="528" t="s">
        <v>5715</v>
      </c>
      <c r="D149" s="529">
        <v>7</v>
      </c>
      <c r="E149" s="439">
        <v>1</v>
      </c>
      <c r="F149" s="440" t="s">
        <v>5634</v>
      </c>
      <c r="G149" s="441">
        <v>238</v>
      </c>
      <c r="H149" s="469">
        <v>1</v>
      </c>
      <c r="I149" s="469" t="s">
        <v>2535</v>
      </c>
      <c r="J149" s="470">
        <v>14</v>
      </c>
      <c r="K149" s="439">
        <v>0</v>
      </c>
      <c r="L149" s="440" t="s">
        <v>270</v>
      </c>
      <c r="M149" s="441">
        <v>0</v>
      </c>
      <c r="N149" s="265">
        <v>0</v>
      </c>
      <c r="O149" s="266" t="s">
        <v>270</v>
      </c>
      <c r="P149" s="266">
        <v>0</v>
      </c>
      <c r="Q149" s="142">
        <v>0</v>
      </c>
      <c r="R149" s="143" t="s">
        <v>270</v>
      </c>
      <c r="S149" s="144">
        <v>0</v>
      </c>
      <c r="T149" s="132">
        <v>0</v>
      </c>
      <c r="U149" s="279" t="s">
        <v>270</v>
      </c>
      <c r="V149" s="133">
        <v>0</v>
      </c>
      <c r="W149" s="307">
        <v>0</v>
      </c>
      <c r="X149" s="308" t="s">
        <v>270</v>
      </c>
      <c r="Y149" s="309">
        <v>0</v>
      </c>
      <c r="Z149" s="265">
        <v>1</v>
      </c>
      <c r="AA149" s="266" t="s">
        <v>374</v>
      </c>
      <c r="AB149" s="266">
        <v>148</v>
      </c>
      <c r="AC149" s="81">
        <v>1</v>
      </c>
      <c r="AD149" s="82">
        <v>30000</v>
      </c>
      <c r="AE149" s="83">
        <v>109</v>
      </c>
      <c r="AF149" s="63">
        <v>0</v>
      </c>
      <c r="AG149" s="14">
        <v>0</v>
      </c>
      <c r="AH149" s="64">
        <v>0</v>
      </c>
      <c r="AI149" s="81">
        <v>2</v>
      </c>
      <c r="AJ149" s="82">
        <v>95450</v>
      </c>
      <c r="AK149" s="83">
        <v>42</v>
      </c>
      <c r="AL149" s="63">
        <v>0</v>
      </c>
      <c r="AN149" s="64"/>
      <c r="AO149" s="81">
        <v>0</v>
      </c>
      <c r="AP149" s="82"/>
      <c r="AQ149" s="83"/>
      <c r="AR149" s="63">
        <v>2</v>
      </c>
      <c r="AS149" s="14">
        <v>148950</v>
      </c>
      <c r="AT149" s="64">
        <v>32</v>
      </c>
      <c r="AU149" s="81">
        <v>0</v>
      </c>
      <c r="AV149" s="82"/>
      <c r="AW149" s="83"/>
      <c r="AX149" s="63">
        <v>0</v>
      </c>
      <c r="AZ149" s="64"/>
      <c r="BA149" s="81">
        <v>1</v>
      </c>
      <c r="BB149" s="82">
        <v>140000</v>
      </c>
      <c r="BC149" s="83">
        <v>11</v>
      </c>
      <c r="BD149" s="63">
        <v>0</v>
      </c>
      <c r="BF149" s="64"/>
      <c r="BG149" s="81">
        <v>0</v>
      </c>
      <c r="BH149" s="82"/>
      <c r="BI149" s="83"/>
      <c r="BJ149" s="63">
        <v>0</v>
      </c>
      <c r="BL149" s="64"/>
      <c r="BM149" s="81"/>
      <c r="BN149" s="82"/>
      <c r="BO149" s="83"/>
    </row>
    <row r="150" spans="1:67" x14ac:dyDescent="0.2">
      <c r="A150" s="20" t="s">
        <v>180</v>
      </c>
      <c r="B150" s="527">
        <v>3</v>
      </c>
      <c r="C150" s="528" t="s">
        <v>6367</v>
      </c>
      <c r="D150" s="529">
        <v>150</v>
      </c>
      <c r="E150" s="439">
        <v>3</v>
      </c>
      <c r="F150" s="440" t="s">
        <v>5635</v>
      </c>
      <c r="G150" s="441">
        <v>26</v>
      </c>
      <c r="H150" s="469">
        <v>3</v>
      </c>
      <c r="I150" s="469" t="s">
        <v>4885</v>
      </c>
      <c r="J150" s="470">
        <v>24</v>
      </c>
      <c r="K150" s="439">
        <v>5</v>
      </c>
      <c r="L150" s="440" t="s">
        <v>4139</v>
      </c>
      <c r="M150" s="441">
        <v>46</v>
      </c>
      <c r="N150" s="265">
        <v>3</v>
      </c>
      <c r="O150" s="266" t="s">
        <v>3354</v>
      </c>
      <c r="P150" s="266">
        <v>15</v>
      </c>
      <c r="Q150" s="142">
        <v>4</v>
      </c>
      <c r="R150" s="143" t="s">
        <v>2612</v>
      </c>
      <c r="S150" s="144">
        <v>22</v>
      </c>
      <c r="T150" s="132">
        <v>13</v>
      </c>
      <c r="U150" s="279" t="s">
        <v>1864</v>
      </c>
      <c r="V150" s="133">
        <v>75</v>
      </c>
      <c r="W150" s="307">
        <v>7</v>
      </c>
      <c r="X150" s="308" t="s">
        <v>1111</v>
      </c>
      <c r="Y150" s="309">
        <v>74</v>
      </c>
      <c r="Z150" s="265">
        <v>4</v>
      </c>
      <c r="AA150" s="266" t="s">
        <v>375</v>
      </c>
      <c r="AB150" s="266">
        <v>68</v>
      </c>
      <c r="AC150" s="81">
        <v>6</v>
      </c>
      <c r="AD150" s="82">
        <v>123750</v>
      </c>
      <c r="AE150" s="83">
        <v>157</v>
      </c>
      <c r="AF150" s="63">
        <v>3</v>
      </c>
      <c r="AG150" s="14">
        <v>116633</v>
      </c>
      <c r="AH150" s="64">
        <v>130</v>
      </c>
      <c r="AI150" s="81">
        <v>7</v>
      </c>
      <c r="AJ150" s="82">
        <v>101829</v>
      </c>
      <c r="AK150" s="83">
        <v>98</v>
      </c>
      <c r="AL150" s="63">
        <v>0</v>
      </c>
      <c r="AN150" s="64"/>
      <c r="AO150" s="81">
        <v>3</v>
      </c>
      <c r="AP150" s="82">
        <v>88967</v>
      </c>
      <c r="AQ150" s="83">
        <v>50</v>
      </c>
      <c r="AR150" s="63">
        <v>3</v>
      </c>
      <c r="AS150" s="14">
        <v>132967</v>
      </c>
      <c r="AT150" s="64">
        <v>361</v>
      </c>
      <c r="AU150" s="78">
        <v>4</v>
      </c>
      <c r="AV150" s="79">
        <v>153662</v>
      </c>
      <c r="AW150" s="80">
        <v>101</v>
      </c>
      <c r="AX150" s="63">
        <v>10</v>
      </c>
      <c r="AY150" s="14">
        <v>143370</v>
      </c>
      <c r="AZ150" s="64">
        <v>84</v>
      </c>
      <c r="BA150" s="81">
        <v>14</v>
      </c>
      <c r="BB150" s="82">
        <v>149614</v>
      </c>
      <c r="BC150" s="83">
        <v>81</v>
      </c>
      <c r="BD150" s="63">
        <v>4</v>
      </c>
      <c r="BE150" s="14">
        <v>117225</v>
      </c>
      <c r="BF150" s="64">
        <v>82</v>
      </c>
      <c r="BG150" s="81">
        <v>5</v>
      </c>
      <c r="BH150" s="82">
        <v>132280</v>
      </c>
      <c r="BI150" s="83">
        <v>141</v>
      </c>
      <c r="BJ150" s="63">
        <v>5</v>
      </c>
      <c r="BK150" s="14">
        <v>136180</v>
      </c>
      <c r="BL150" s="64">
        <v>53</v>
      </c>
      <c r="BM150" s="81"/>
      <c r="BN150" s="82"/>
      <c r="BO150" s="83"/>
    </row>
    <row r="151" spans="1:67" x14ac:dyDescent="0.2">
      <c r="A151" s="20" t="s">
        <v>181</v>
      </c>
      <c r="B151" s="527">
        <v>13</v>
      </c>
      <c r="C151" s="528" t="s">
        <v>6368</v>
      </c>
      <c r="D151" s="529">
        <v>55</v>
      </c>
      <c r="E151" s="439">
        <v>18</v>
      </c>
      <c r="F151" s="440" t="s">
        <v>5636</v>
      </c>
      <c r="G151" s="441">
        <v>22</v>
      </c>
      <c r="H151" s="469">
        <v>34</v>
      </c>
      <c r="I151" s="469" t="s">
        <v>4886</v>
      </c>
      <c r="J151" s="470">
        <v>40</v>
      </c>
      <c r="K151" s="439">
        <v>36</v>
      </c>
      <c r="L151" s="440" t="s">
        <v>3680</v>
      </c>
      <c r="M151" s="441">
        <v>118</v>
      </c>
      <c r="N151" s="265">
        <v>28</v>
      </c>
      <c r="O151" s="266" t="s">
        <v>3355</v>
      </c>
      <c r="P151" s="266">
        <v>86</v>
      </c>
      <c r="Q151" s="142">
        <v>25</v>
      </c>
      <c r="R151" s="143" t="s">
        <v>2613</v>
      </c>
      <c r="S151" s="144">
        <v>101</v>
      </c>
      <c r="T151" s="132">
        <v>25</v>
      </c>
      <c r="U151" s="279" t="s">
        <v>1865</v>
      </c>
      <c r="V151" s="133">
        <v>151</v>
      </c>
      <c r="W151" s="307">
        <v>25</v>
      </c>
      <c r="X151" s="308" t="s">
        <v>1112</v>
      </c>
      <c r="Y151" s="309">
        <v>84</v>
      </c>
      <c r="Z151" s="265">
        <v>22</v>
      </c>
      <c r="AA151" s="266" t="s">
        <v>376</v>
      </c>
      <c r="AB151" s="266">
        <v>74</v>
      </c>
      <c r="AC151" s="81">
        <v>26</v>
      </c>
      <c r="AD151" s="82">
        <v>173281</v>
      </c>
      <c r="AE151" s="83">
        <v>125</v>
      </c>
      <c r="AF151" s="63">
        <v>29</v>
      </c>
      <c r="AG151" s="14">
        <v>161921</v>
      </c>
      <c r="AH151" s="64">
        <v>132</v>
      </c>
      <c r="AI151" s="81">
        <v>21</v>
      </c>
      <c r="AJ151" s="82">
        <v>140158</v>
      </c>
      <c r="AK151" s="83">
        <v>202</v>
      </c>
      <c r="AL151" s="63">
        <v>18</v>
      </c>
      <c r="AM151" s="14">
        <v>137061</v>
      </c>
      <c r="AN151" s="64">
        <v>114</v>
      </c>
      <c r="AO151" s="81">
        <v>16</v>
      </c>
      <c r="AP151" s="82">
        <v>172628</v>
      </c>
      <c r="AQ151" s="83">
        <v>114</v>
      </c>
      <c r="AR151" s="63">
        <v>21</v>
      </c>
      <c r="AS151" s="14">
        <v>132520</v>
      </c>
      <c r="AT151" s="64">
        <v>77</v>
      </c>
      <c r="AU151" s="78">
        <v>23</v>
      </c>
      <c r="AV151" s="79">
        <v>249607</v>
      </c>
      <c r="AW151" s="80">
        <v>141</v>
      </c>
      <c r="AX151" s="63">
        <v>19</v>
      </c>
      <c r="AY151" s="14">
        <v>197292</v>
      </c>
      <c r="AZ151" s="64">
        <v>91</v>
      </c>
      <c r="BA151" s="81">
        <v>25</v>
      </c>
      <c r="BB151" s="82">
        <v>159956</v>
      </c>
      <c r="BC151" s="83">
        <v>141</v>
      </c>
      <c r="BD151" s="63">
        <v>32</v>
      </c>
      <c r="BE151" s="14">
        <v>164379</v>
      </c>
      <c r="BF151" s="64">
        <v>94</v>
      </c>
      <c r="BG151" s="81">
        <v>23</v>
      </c>
      <c r="BH151" s="82">
        <v>135776</v>
      </c>
      <c r="BI151" s="83">
        <v>127</v>
      </c>
      <c r="BJ151" s="63">
        <v>41</v>
      </c>
      <c r="BK151" s="14">
        <v>145653</v>
      </c>
      <c r="BL151" s="64">
        <v>86</v>
      </c>
      <c r="BM151" s="81"/>
      <c r="BN151" s="82"/>
      <c r="BO151" s="83"/>
    </row>
    <row r="152" spans="1:67" x14ac:dyDescent="0.2">
      <c r="A152" s="20" t="s">
        <v>182</v>
      </c>
      <c r="B152" s="527">
        <v>4</v>
      </c>
      <c r="C152" s="528" t="s">
        <v>6369</v>
      </c>
      <c r="D152" s="529">
        <v>24</v>
      </c>
      <c r="E152" s="439">
        <v>1</v>
      </c>
      <c r="F152" s="440" t="s">
        <v>5637</v>
      </c>
      <c r="G152" s="441">
        <v>4</v>
      </c>
      <c r="H152" s="469">
        <v>3</v>
      </c>
      <c r="I152" s="469" t="s">
        <v>4887</v>
      </c>
      <c r="J152" s="470">
        <v>17</v>
      </c>
      <c r="K152" s="439">
        <v>6</v>
      </c>
      <c r="L152" s="440" t="s">
        <v>4140</v>
      </c>
      <c r="M152" s="441">
        <v>82</v>
      </c>
      <c r="N152" s="265">
        <v>4</v>
      </c>
      <c r="O152" s="266" t="s">
        <v>3356</v>
      </c>
      <c r="P152" s="266">
        <v>77</v>
      </c>
      <c r="Q152" s="142">
        <v>4</v>
      </c>
      <c r="R152" s="143" t="s">
        <v>2614</v>
      </c>
      <c r="S152" s="144">
        <v>67</v>
      </c>
      <c r="T152" s="132">
        <v>2</v>
      </c>
      <c r="U152" s="279" t="s">
        <v>1866</v>
      </c>
      <c r="V152" s="133">
        <v>233</v>
      </c>
      <c r="W152" s="307">
        <v>1</v>
      </c>
      <c r="X152" s="308" t="s">
        <v>1113</v>
      </c>
      <c r="Y152" s="309">
        <v>76</v>
      </c>
      <c r="Z152" s="265">
        <v>0</v>
      </c>
      <c r="AA152" s="266" t="s">
        <v>270</v>
      </c>
      <c r="AB152" s="266">
        <v>0</v>
      </c>
      <c r="AC152" s="81">
        <v>5</v>
      </c>
      <c r="AD152" s="82">
        <v>166200</v>
      </c>
      <c r="AE152" s="83">
        <v>49</v>
      </c>
      <c r="AF152" s="63">
        <v>3</v>
      </c>
      <c r="AG152" s="14">
        <v>164533</v>
      </c>
      <c r="AH152" s="64">
        <v>196</v>
      </c>
      <c r="AI152" s="81">
        <v>3</v>
      </c>
      <c r="AJ152" s="82">
        <v>143333</v>
      </c>
      <c r="AK152" s="83">
        <v>89</v>
      </c>
      <c r="AL152" s="63">
        <v>4</v>
      </c>
      <c r="AM152" s="14">
        <v>139625</v>
      </c>
      <c r="AN152" s="64">
        <v>430</v>
      </c>
      <c r="AO152" s="81">
        <v>2</v>
      </c>
      <c r="AP152" s="82">
        <v>104450</v>
      </c>
      <c r="AQ152" s="83">
        <v>49</v>
      </c>
      <c r="AR152" s="63">
        <v>5</v>
      </c>
      <c r="AS152" s="14">
        <v>129800</v>
      </c>
      <c r="AT152" s="64">
        <v>209</v>
      </c>
      <c r="AU152" s="78">
        <v>4</v>
      </c>
      <c r="AV152" s="79">
        <v>230000</v>
      </c>
      <c r="AW152" s="80">
        <v>117</v>
      </c>
      <c r="AX152" s="63">
        <v>6</v>
      </c>
      <c r="AY152" s="14">
        <v>244283</v>
      </c>
      <c r="AZ152" s="64">
        <v>86</v>
      </c>
      <c r="BA152" s="81">
        <v>8</v>
      </c>
      <c r="BB152" s="82">
        <v>161944</v>
      </c>
      <c r="BC152" s="83">
        <v>104</v>
      </c>
      <c r="BD152" s="63">
        <v>8</v>
      </c>
      <c r="BE152" s="14">
        <v>242784</v>
      </c>
      <c r="BF152" s="64">
        <v>76</v>
      </c>
      <c r="BG152" s="81">
        <v>5</v>
      </c>
      <c r="BH152" s="82">
        <v>150880</v>
      </c>
      <c r="BI152" s="83">
        <v>123</v>
      </c>
      <c r="BJ152" s="63">
        <v>4</v>
      </c>
      <c r="BK152" s="14">
        <v>151950</v>
      </c>
      <c r="BL152" s="64">
        <v>33</v>
      </c>
      <c r="BM152" s="81"/>
      <c r="BN152" s="82"/>
      <c r="BO152" s="83"/>
    </row>
    <row r="153" spans="1:67" x14ac:dyDescent="0.2">
      <c r="A153" s="20" t="s">
        <v>183</v>
      </c>
      <c r="B153" s="527">
        <v>3</v>
      </c>
      <c r="C153" s="528" t="s">
        <v>6370</v>
      </c>
      <c r="D153" s="529">
        <v>40</v>
      </c>
      <c r="E153" s="439">
        <v>4</v>
      </c>
      <c r="F153" s="440" t="s">
        <v>5638</v>
      </c>
      <c r="G153" s="441">
        <v>20</v>
      </c>
      <c r="H153" s="469">
        <v>1</v>
      </c>
      <c r="I153" s="469" t="s">
        <v>1622</v>
      </c>
      <c r="J153" s="470">
        <v>4</v>
      </c>
      <c r="K153" s="439">
        <v>3</v>
      </c>
      <c r="L153" s="440" t="s">
        <v>4141</v>
      </c>
      <c r="M153" s="441">
        <v>24</v>
      </c>
      <c r="N153" s="265">
        <v>2</v>
      </c>
      <c r="O153" s="266" t="s">
        <v>3357</v>
      </c>
      <c r="P153" s="266">
        <v>72</v>
      </c>
      <c r="Q153" s="142">
        <v>2</v>
      </c>
      <c r="R153" s="143" t="s">
        <v>2615</v>
      </c>
      <c r="S153" s="144">
        <v>128</v>
      </c>
      <c r="T153" s="132">
        <v>4</v>
      </c>
      <c r="U153" s="279" t="s">
        <v>1867</v>
      </c>
      <c r="V153" s="133">
        <v>53</v>
      </c>
      <c r="W153" s="307">
        <v>2</v>
      </c>
      <c r="X153" s="308" t="s">
        <v>1114</v>
      </c>
      <c r="Y153" s="309">
        <v>148</v>
      </c>
      <c r="Z153" s="265">
        <v>4</v>
      </c>
      <c r="AA153" s="266" t="s">
        <v>377</v>
      </c>
      <c r="AB153" s="266">
        <v>51</v>
      </c>
      <c r="AC153" s="81">
        <v>0</v>
      </c>
      <c r="AD153" s="82">
        <v>0</v>
      </c>
      <c r="AE153" s="83">
        <v>0</v>
      </c>
      <c r="AF153" s="63">
        <v>2</v>
      </c>
      <c r="AG153" s="14">
        <v>198000</v>
      </c>
      <c r="AH153" s="64">
        <v>113</v>
      </c>
      <c r="AI153" s="81">
        <v>2</v>
      </c>
      <c r="AJ153" s="82">
        <v>130750</v>
      </c>
      <c r="AK153" s="83">
        <v>187</v>
      </c>
      <c r="AL153" s="63">
        <v>1</v>
      </c>
      <c r="AM153" s="14">
        <v>120000</v>
      </c>
      <c r="AN153" s="64">
        <v>68</v>
      </c>
      <c r="AO153" s="81">
        <v>4</v>
      </c>
      <c r="AP153" s="82">
        <v>290000</v>
      </c>
      <c r="AQ153" s="83">
        <v>145</v>
      </c>
      <c r="AR153" s="63">
        <v>3</v>
      </c>
      <c r="AS153" s="14">
        <v>319967</v>
      </c>
      <c r="AT153" s="64">
        <v>71</v>
      </c>
      <c r="AU153" s="81">
        <v>0</v>
      </c>
      <c r="AV153" s="82"/>
      <c r="AW153" s="83"/>
      <c r="AX153" s="63">
        <v>0</v>
      </c>
      <c r="AZ153" s="64"/>
      <c r="BA153" s="81">
        <v>2</v>
      </c>
      <c r="BB153" s="82">
        <v>553000</v>
      </c>
      <c r="BC153" s="83">
        <v>78</v>
      </c>
      <c r="BD153" s="63">
        <v>1</v>
      </c>
      <c r="BE153" s="14">
        <v>176000</v>
      </c>
      <c r="BF153" s="64">
        <v>3</v>
      </c>
      <c r="BG153" s="81">
        <v>3</v>
      </c>
      <c r="BH153" s="82">
        <v>222333</v>
      </c>
      <c r="BI153" s="83">
        <v>173</v>
      </c>
      <c r="BJ153" s="63">
        <v>2</v>
      </c>
      <c r="BK153" s="14">
        <v>396750</v>
      </c>
      <c r="BL153" s="64">
        <v>511</v>
      </c>
      <c r="BM153" s="81"/>
      <c r="BN153" s="82"/>
      <c r="BO153" s="83"/>
    </row>
    <row r="154" spans="1:67" x14ac:dyDescent="0.2">
      <c r="A154" s="20" t="s">
        <v>184</v>
      </c>
      <c r="B154" s="527">
        <v>2</v>
      </c>
      <c r="C154" s="528" t="s">
        <v>6371</v>
      </c>
      <c r="D154" s="529">
        <v>53</v>
      </c>
      <c r="E154" s="439">
        <v>0</v>
      </c>
      <c r="F154" s="440" t="s">
        <v>270</v>
      </c>
      <c r="G154" s="441">
        <v>0</v>
      </c>
      <c r="H154" s="469">
        <v>0</v>
      </c>
      <c r="I154" s="469" t="s">
        <v>270</v>
      </c>
      <c r="J154" s="470">
        <v>0</v>
      </c>
      <c r="K154" s="439">
        <v>0</v>
      </c>
      <c r="L154" s="440" t="s">
        <v>270</v>
      </c>
      <c r="M154" s="441">
        <v>0</v>
      </c>
      <c r="N154" s="265">
        <v>1</v>
      </c>
      <c r="O154" s="266" t="s">
        <v>3287</v>
      </c>
      <c r="P154" s="266">
        <v>121</v>
      </c>
      <c r="Q154" s="142">
        <v>0</v>
      </c>
      <c r="R154" s="143" t="s">
        <v>270</v>
      </c>
      <c r="S154" s="144">
        <v>0</v>
      </c>
      <c r="T154" s="132">
        <v>0</v>
      </c>
      <c r="U154" s="279" t="s">
        <v>270</v>
      </c>
      <c r="V154" s="133">
        <v>0</v>
      </c>
      <c r="W154" s="307">
        <v>0</v>
      </c>
      <c r="X154" s="308" t="s">
        <v>270</v>
      </c>
      <c r="Y154" s="309">
        <v>0</v>
      </c>
      <c r="Z154" s="265">
        <v>0</v>
      </c>
      <c r="AA154" s="266" t="s">
        <v>270</v>
      </c>
      <c r="AB154" s="266">
        <v>0</v>
      </c>
      <c r="AC154" s="81">
        <v>0</v>
      </c>
      <c r="AD154" s="82">
        <v>0</v>
      </c>
      <c r="AE154" s="83">
        <v>0</v>
      </c>
      <c r="AF154" s="63">
        <v>0</v>
      </c>
      <c r="AG154" s="14">
        <v>0</v>
      </c>
      <c r="AH154" s="64">
        <v>0</v>
      </c>
      <c r="AI154" s="81">
        <v>0</v>
      </c>
      <c r="AJ154" s="82"/>
      <c r="AK154" s="83"/>
      <c r="AL154" s="63">
        <v>0</v>
      </c>
      <c r="AN154" s="64"/>
      <c r="AO154" s="81">
        <v>0</v>
      </c>
      <c r="AP154" s="82"/>
      <c r="AQ154" s="83"/>
      <c r="AR154" s="63">
        <v>0</v>
      </c>
      <c r="AS154" s="14"/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>
        <v>0</v>
      </c>
      <c r="BH154" s="82"/>
      <c r="BI154" s="83"/>
      <c r="BJ154" s="63">
        <v>0</v>
      </c>
      <c r="BL154" s="64"/>
      <c r="BM154" s="81"/>
      <c r="BN154" s="82"/>
      <c r="BO154" s="83"/>
    </row>
    <row r="155" spans="1:67" x14ac:dyDescent="0.2">
      <c r="A155" s="20" t="s">
        <v>185</v>
      </c>
      <c r="B155" s="527">
        <v>1</v>
      </c>
      <c r="C155" s="528" t="s">
        <v>6372</v>
      </c>
      <c r="D155" s="529">
        <v>29</v>
      </c>
      <c r="E155" s="439">
        <v>3</v>
      </c>
      <c r="F155" s="440" t="s">
        <v>5639</v>
      </c>
      <c r="G155" s="441">
        <v>53</v>
      </c>
      <c r="H155" s="469">
        <v>4</v>
      </c>
      <c r="I155" s="469" t="s">
        <v>4888</v>
      </c>
      <c r="J155" s="470">
        <v>37</v>
      </c>
      <c r="K155" s="439">
        <v>1</v>
      </c>
      <c r="L155" s="440" t="s">
        <v>1862</v>
      </c>
      <c r="M155" s="441">
        <v>9</v>
      </c>
      <c r="N155" s="265">
        <v>3</v>
      </c>
      <c r="O155" s="266" t="s">
        <v>2535</v>
      </c>
      <c r="P155" s="266">
        <v>74</v>
      </c>
      <c r="Q155" s="142">
        <v>8</v>
      </c>
      <c r="R155" s="143" t="s">
        <v>2616</v>
      </c>
      <c r="S155" s="144">
        <v>95</v>
      </c>
      <c r="T155" s="132">
        <v>2</v>
      </c>
      <c r="U155" s="279" t="s">
        <v>1868</v>
      </c>
      <c r="V155" s="133">
        <v>45</v>
      </c>
      <c r="W155" s="307">
        <v>0</v>
      </c>
      <c r="X155" s="308" t="s">
        <v>270</v>
      </c>
      <c r="Y155" s="309">
        <v>0</v>
      </c>
      <c r="Z155" s="265">
        <v>1</v>
      </c>
      <c r="AA155" s="266" t="s">
        <v>378</v>
      </c>
      <c r="AB155" s="266">
        <v>184</v>
      </c>
      <c r="AC155" s="81">
        <v>1</v>
      </c>
      <c r="AD155" s="82">
        <v>57500</v>
      </c>
      <c r="AE155" s="83">
        <v>7</v>
      </c>
      <c r="AF155" s="63">
        <v>1</v>
      </c>
      <c r="AG155" s="14">
        <v>43937</v>
      </c>
      <c r="AH155" s="64">
        <v>105</v>
      </c>
      <c r="AI155" s="81">
        <v>2</v>
      </c>
      <c r="AJ155" s="82">
        <v>234250</v>
      </c>
      <c r="AK155" s="83">
        <v>77</v>
      </c>
      <c r="AL155" s="63">
        <v>2</v>
      </c>
      <c r="AM155" s="14">
        <v>130000</v>
      </c>
      <c r="AN155" s="64">
        <v>408</v>
      </c>
      <c r="AO155" s="81">
        <v>0</v>
      </c>
      <c r="AP155" s="82"/>
      <c r="AQ155" s="83"/>
      <c r="AR155" s="63">
        <v>1</v>
      </c>
      <c r="AS155" s="14">
        <v>49900</v>
      </c>
      <c r="AT155" s="64">
        <v>19</v>
      </c>
      <c r="AU155" s="78">
        <v>1</v>
      </c>
      <c r="AV155" s="79">
        <v>615000</v>
      </c>
      <c r="AW155" s="80">
        <v>215</v>
      </c>
      <c r="AX155" s="63">
        <v>2</v>
      </c>
      <c r="AY155" s="14">
        <v>208000</v>
      </c>
      <c r="AZ155" s="64">
        <v>68</v>
      </c>
      <c r="BA155" s="81">
        <v>2</v>
      </c>
      <c r="BB155" s="82">
        <v>183450</v>
      </c>
      <c r="BC155" s="83">
        <v>84</v>
      </c>
      <c r="BD155" s="63">
        <v>0</v>
      </c>
      <c r="BF155" s="64"/>
      <c r="BG155" s="81">
        <v>2</v>
      </c>
      <c r="BH155" s="82">
        <v>193000</v>
      </c>
      <c r="BI155" s="83">
        <v>95</v>
      </c>
      <c r="BJ155" s="63">
        <v>5</v>
      </c>
      <c r="BK155" s="14">
        <v>258000</v>
      </c>
      <c r="BL155" s="64">
        <v>46</v>
      </c>
      <c r="BM155" s="81"/>
      <c r="BN155" s="82"/>
      <c r="BO155" s="83"/>
    </row>
    <row r="156" spans="1:67" x14ac:dyDescent="0.2">
      <c r="A156" s="20" t="s">
        <v>13</v>
      </c>
      <c r="B156" s="527">
        <v>109</v>
      </c>
      <c r="C156" s="528" t="s">
        <v>6373</v>
      </c>
      <c r="D156" s="529">
        <v>25</v>
      </c>
      <c r="E156" s="439">
        <v>138</v>
      </c>
      <c r="F156" s="440" t="s">
        <v>5640</v>
      </c>
      <c r="G156" s="441">
        <v>25</v>
      </c>
      <c r="H156" s="469">
        <v>166</v>
      </c>
      <c r="I156" s="469" t="s">
        <v>4889</v>
      </c>
      <c r="J156" s="470">
        <v>34</v>
      </c>
      <c r="K156" s="439">
        <v>152</v>
      </c>
      <c r="L156" s="440" t="s">
        <v>4142</v>
      </c>
      <c r="M156" s="441">
        <v>51</v>
      </c>
      <c r="N156" s="265">
        <v>130</v>
      </c>
      <c r="O156" s="266" t="s">
        <v>3358</v>
      </c>
      <c r="P156" s="266">
        <v>63</v>
      </c>
      <c r="Q156" s="142">
        <v>139</v>
      </c>
      <c r="R156" s="143" t="s">
        <v>2617</v>
      </c>
      <c r="S156" s="144">
        <v>59</v>
      </c>
      <c r="T156" s="132">
        <v>126</v>
      </c>
      <c r="U156" s="279" t="s">
        <v>1869</v>
      </c>
      <c r="V156" s="133">
        <v>68</v>
      </c>
      <c r="W156" s="307">
        <v>119</v>
      </c>
      <c r="X156" s="308" t="s">
        <v>1115</v>
      </c>
      <c r="Y156" s="309">
        <v>79</v>
      </c>
      <c r="Z156" s="265">
        <v>129</v>
      </c>
      <c r="AA156" s="266" t="s">
        <v>379</v>
      </c>
      <c r="AB156" s="266">
        <v>93</v>
      </c>
      <c r="AC156" s="81">
        <v>142</v>
      </c>
      <c r="AD156" s="82">
        <v>92603</v>
      </c>
      <c r="AE156" s="83">
        <v>105</v>
      </c>
      <c r="AF156" s="63">
        <v>141</v>
      </c>
      <c r="AG156" s="14">
        <v>90492</v>
      </c>
      <c r="AH156" s="64">
        <v>115</v>
      </c>
      <c r="AI156" s="81">
        <v>117</v>
      </c>
      <c r="AJ156" s="82">
        <v>85009</v>
      </c>
      <c r="AK156" s="83">
        <v>121</v>
      </c>
      <c r="AL156" s="63">
        <v>99</v>
      </c>
      <c r="AM156" s="14">
        <v>100736</v>
      </c>
      <c r="AN156" s="64">
        <v>99</v>
      </c>
      <c r="AO156" s="81">
        <v>97</v>
      </c>
      <c r="AP156" s="82">
        <v>116333</v>
      </c>
      <c r="AQ156" s="83">
        <v>107</v>
      </c>
      <c r="AR156" s="63">
        <v>72</v>
      </c>
      <c r="AS156" s="14">
        <v>121772</v>
      </c>
      <c r="AT156" s="64">
        <v>106</v>
      </c>
      <c r="AU156" s="78">
        <v>94</v>
      </c>
      <c r="AV156" s="79">
        <v>114120</v>
      </c>
      <c r="AW156" s="80">
        <v>109</v>
      </c>
      <c r="AX156" s="63">
        <v>132</v>
      </c>
      <c r="AY156" s="14">
        <v>124867</v>
      </c>
      <c r="AZ156" s="64">
        <v>104</v>
      </c>
      <c r="BA156" s="81">
        <v>165</v>
      </c>
      <c r="BB156" s="82">
        <v>118245</v>
      </c>
      <c r="BC156" s="83">
        <v>82</v>
      </c>
      <c r="BD156" s="63">
        <v>161</v>
      </c>
      <c r="BE156" s="14">
        <v>124901</v>
      </c>
      <c r="BF156" s="64">
        <v>79</v>
      </c>
      <c r="BG156" s="81">
        <v>135</v>
      </c>
      <c r="BH156" s="82">
        <v>112692</v>
      </c>
      <c r="BI156" s="83">
        <v>88</v>
      </c>
      <c r="BJ156" s="63">
        <v>152</v>
      </c>
      <c r="BK156" s="14">
        <v>109226</v>
      </c>
      <c r="BL156" s="64">
        <v>73</v>
      </c>
      <c r="BM156" s="81"/>
      <c r="BN156" s="82"/>
      <c r="BO156" s="83"/>
    </row>
    <row r="157" spans="1:67" x14ac:dyDescent="0.2">
      <c r="A157" s="20" t="s">
        <v>186</v>
      </c>
      <c r="B157" s="527">
        <v>16</v>
      </c>
      <c r="C157" s="528" t="s">
        <v>6374</v>
      </c>
      <c r="D157" s="529">
        <v>20</v>
      </c>
      <c r="E157" s="439">
        <v>24</v>
      </c>
      <c r="F157" s="440" t="s">
        <v>5641</v>
      </c>
      <c r="G157" s="441">
        <v>29</v>
      </c>
      <c r="H157" s="469">
        <v>27</v>
      </c>
      <c r="I157" s="469" t="s">
        <v>4890</v>
      </c>
      <c r="J157" s="470">
        <v>20</v>
      </c>
      <c r="K157" s="439">
        <v>26</v>
      </c>
      <c r="L157" s="440" t="s">
        <v>4143</v>
      </c>
      <c r="M157" s="441">
        <v>136</v>
      </c>
      <c r="N157" s="265">
        <v>21</v>
      </c>
      <c r="O157" s="266" t="s">
        <v>3359</v>
      </c>
      <c r="P157" s="266">
        <v>49</v>
      </c>
      <c r="Q157" s="142">
        <v>16</v>
      </c>
      <c r="R157" s="143" t="s">
        <v>2618</v>
      </c>
      <c r="S157" s="144">
        <v>56</v>
      </c>
      <c r="T157" s="132">
        <v>20</v>
      </c>
      <c r="U157" s="279" t="s">
        <v>1870</v>
      </c>
      <c r="V157" s="133">
        <v>69</v>
      </c>
      <c r="W157" s="307">
        <v>15</v>
      </c>
      <c r="X157" s="308" t="s">
        <v>1116</v>
      </c>
      <c r="Y157" s="309">
        <v>47</v>
      </c>
      <c r="Z157" s="265">
        <v>18</v>
      </c>
      <c r="AA157" s="266" t="s">
        <v>380</v>
      </c>
      <c r="AB157" s="266">
        <v>128</v>
      </c>
      <c r="AC157" s="81">
        <v>17</v>
      </c>
      <c r="AD157" s="82">
        <v>173966</v>
      </c>
      <c r="AE157" s="83">
        <v>55</v>
      </c>
      <c r="AF157" s="63">
        <v>26</v>
      </c>
      <c r="AG157" s="14">
        <v>211734</v>
      </c>
      <c r="AH157" s="64">
        <v>151</v>
      </c>
      <c r="AI157" s="81">
        <v>16</v>
      </c>
      <c r="AJ157" s="82">
        <v>160360</v>
      </c>
      <c r="AK157" s="83">
        <v>116</v>
      </c>
      <c r="AL157" s="63">
        <v>17</v>
      </c>
      <c r="AM157" s="14">
        <v>121449</v>
      </c>
      <c r="AN157" s="64">
        <v>109</v>
      </c>
      <c r="AO157" s="81">
        <v>13</v>
      </c>
      <c r="AP157" s="82">
        <v>158119</v>
      </c>
      <c r="AQ157" s="83">
        <v>126</v>
      </c>
      <c r="AR157" s="63">
        <v>12</v>
      </c>
      <c r="AS157" s="14">
        <v>161288</v>
      </c>
      <c r="AT157" s="64">
        <v>150</v>
      </c>
      <c r="AU157" s="78">
        <v>23</v>
      </c>
      <c r="AV157" s="79">
        <v>147337</v>
      </c>
      <c r="AW157" s="80">
        <v>118</v>
      </c>
      <c r="AX157" s="63">
        <v>28</v>
      </c>
      <c r="AY157" s="14">
        <v>161130</v>
      </c>
      <c r="AZ157" s="64">
        <v>131</v>
      </c>
      <c r="BA157" s="81">
        <v>27</v>
      </c>
      <c r="BB157" s="82">
        <v>151006</v>
      </c>
      <c r="BC157" s="83">
        <v>77</v>
      </c>
      <c r="BD157" s="63">
        <v>15</v>
      </c>
      <c r="BE157" s="14">
        <v>142813</v>
      </c>
      <c r="BF157" s="64">
        <v>34</v>
      </c>
      <c r="BG157" s="81">
        <v>13</v>
      </c>
      <c r="BH157" s="82">
        <v>142862</v>
      </c>
      <c r="BI157" s="83">
        <v>148</v>
      </c>
      <c r="BJ157" s="63">
        <v>24</v>
      </c>
      <c r="BK157" s="14">
        <v>120408</v>
      </c>
      <c r="BL157" s="64">
        <v>37</v>
      </c>
      <c r="BM157" s="81"/>
      <c r="BN157" s="82"/>
      <c r="BO157" s="83"/>
    </row>
    <row r="158" spans="1:67" x14ac:dyDescent="0.2">
      <c r="A158" s="20" t="s">
        <v>187</v>
      </c>
      <c r="B158" s="527">
        <v>2</v>
      </c>
      <c r="C158" s="528" t="s">
        <v>6375</v>
      </c>
      <c r="D158" s="529">
        <v>104</v>
      </c>
      <c r="E158" s="439">
        <v>4</v>
      </c>
      <c r="F158" s="440" t="s">
        <v>5642</v>
      </c>
      <c r="G158" s="441">
        <v>27</v>
      </c>
      <c r="H158" s="469">
        <v>2</v>
      </c>
      <c r="I158" s="469" t="s">
        <v>4891</v>
      </c>
      <c r="J158" s="470">
        <v>26</v>
      </c>
      <c r="K158" s="439">
        <v>2</v>
      </c>
      <c r="L158" s="440" t="s">
        <v>4144</v>
      </c>
      <c r="M158" s="441">
        <v>69</v>
      </c>
      <c r="N158" s="265">
        <v>2</v>
      </c>
      <c r="O158" s="266" t="s">
        <v>3360</v>
      </c>
      <c r="P158" s="266">
        <v>4</v>
      </c>
      <c r="Q158" s="142">
        <v>2</v>
      </c>
      <c r="R158" s="143" t="s">
        <v>2619</v>
      </c>
      <c r="S158" s="144">
        <v>54</v>
      </c>
      <c r="T158" s="132">
        <v>5</v>
      </c>
      <c r="U158" s="279" t="s">
        <v>1871</v>
      </c>
      <c r="V158" s="133">
        <v>192</v>
      </c>
      <c r="W158" s="307">
        <v>3</v>
      </c>
      <c r="X158" s="308" t="s">
        <v>1117</v>
      </c>
      <c r="Y158" s="309">
        <v>232</v>
      </c>
      <c r="Z158" s="265">
        <v>2</v>
      </c>
      <c r="AA158" s="266" t="s">
        <v>381</v>
      </c>
      <c r="AB158" s="266">
        <v>214</v>
      </c>
      <c r="AC158" s="81">
        <v>0</v>
      </c>
      <c r="AD158" s="82">
        <v>0</v>
      </c>
      <c r="AE158" s="83">
        <v>0</v>
      </c>
      <c r="AF158" s="63">
        <v>2</v>
      </c>
      <c r="AG158" s="14">
        <v>108500</v>
      </c>
      <c r="AH158" s="64">
        <v>96</v>
      </c>
      <c r="AI158" s="81">
        <v>0</v>
      </c>
      <c r="AJ158" s="82"/>
      <c r="AK158" s="83"/>
      <c r="AL158" s="63">
        <v>0</v>
      </c>
      <c r="AN158" s="64"/>
      <c r="AO158" s="81">
        <v>2</v>
      </c>
      <c r="AP158" s="82">
        <v>180500</v>
      </c>
      <c r="AQ158" s="83">
        <v>135</v>
      </c>
      <c r="AR158" s="63">
        <v>1</v>
      </c>
      <c r="AS158" s="14">
        <v>170000</v>
      </c>
      <c r="AT158" s="64">
        <v>180</v>
      </c>
      <c r="AU158" s="78">
        <v>1</v>
      </c>
      <c r="AV158" s="79">
        <v>225000</v>
      </c>
      <c r="AW158" s="80">
        <v>7</v>
      </c>
      <c r="AX158" s="63">
        <v>1</v>
      </c>
      <c r="AY158" s="14">
        <v>226800</v>
      </c>
      <c r="AZ158" s="64">
        <v>225</v>
      </c>
      <c r="BA158" s="81">
        <v>1</v>
      </c>
      <c r="BB158" s="82">
        <v>355000</v>
      </c>
      <c r="BC158" s="83">
        <v>144</v>
      </c>
      <c r="BD158" s="63">
        <v>1</v>
      </c>
      <c r="BE158" s="14">
        <v>148000</v>
      </c>
      <c r="BF158" s="64">
        <v>68</v>
      </c>
      <c r="BG158" s="81">
        <v>0</v>
      </c>
      <c r="BH158" s="82"/>
      <c r="BI158" s="83"/>
      <c r="BJ158" s="63">
        <v>0</v>
      </c>
      <c r="BL158" s="64"/>
      <c r="BM158" s="81"/>
      <c r="BN158" s="82"/>
      <c r="BO158" s="83"/>
    </row>
    <row r="159" spans="1:67" x14ac:dyDescent="0.2">
      <c r="A159" s="20" t="s">
        <v>188</v>
      </c>
      <c r="B159" s="527">
        <v>0</v>
      </c>
      <c r="C159" s="528" t="s">
        <v>270</v>
      </c>
      <c r="D159" s="529">
        <v>0</v>
      </c>
      <c r="E159" s="439">
        <v>1</v>
      </c>
      <c r="F159" s="440" t="s">
        <v>4064</v>
      </c>
      <c r="G159" s="441">
        <v>4</v>
      </c>
      <c r="H159" s="469">
        <v>2</v>
      </c>
      <c r="I159" s="469" t="s">
        <v>4892</v>
      </c>
      <c r="J159" s="470">
        <v>20</v>
      </c>
      <c r="K159" s="439">
        <v>4</v>
      </c>
      <c r="L159" s="440" t="s">
        <v>4145</v>
      </c>
      <c r="M159" s="441">
        <v>51</v>
      </c>
      <c r="N159" s="265">
        <v>0</v>
      </c>
      <c r="O159" s="266" t="s">
        <v>270</v>
      </c>
      <c r="P159" s="266">
        <v>0</v>
      </c>
      <c r="Q159" s="142">
        <v>1</v>
      </c>
      <c r="R159" s="143" t="s">
        <v>2620</v>
      </c>
      <c r="S159" s="144">
        <v>87</v>
      </c>
      <c r="T159" s="132">
        <v>1</v>
      </c>
      <c r="U159" s="279" t="s">
        <v>1872</v>
      </c>
      <c r="V159" s="133">
        <v>157</v>
      </c>
      <c r="W159" s="307">
        <v>1</v>
      </c>
      <c r="X159" s="308" t="s">
        <v>1118</v>
      </c>
      <c r="Y159" s="309">
        <v>35</v>
      </c>
      <c r="Z159" s="265">
        <v>0</v>
      </c>
      <c r="AA159" s="266" t="s">
        <v>270</v>
      </c>
      <c r="AB159" s="266">
        <v>0</v>
      </c>
      <c r="AC159" s="81">
        <v>0</v>
      </c>
      <c r="AD159" s="82">
        <v>0</v>
      </c>
      <c r="AE159" s="83">
        <v>0</v>
      </c>
      <c r="AF159" s="63">
        <v>0</v>
      </c>
      <c r="AG159" s="14">
        <v>0</v>
      </c>
      <c r="AH159" s="64">
        <v>0</v>
      </c>
      <c r="AI159" s="81">
        <v>0</v>
      </c>
      <c r="AJ159" s="82"/>
      <c r="AK159" s="83"/>
      <c r="AL159" s="63">
        <v>0</v>
      </c>
      <c r="AN159" s="64"/>
      <c r="AO159" s="81">
        <v>2</v>
      </c>
      <c r="AP159" s="82">
        <v>117250</v>
      </c>
      <c r="AQ159" s="83">
        <v>75</v>
      </c>
      <c r="AR159" s="63">
        <v>0</v>
      </c>
      <c r="AS159" s="14"/>
      <c r="AT159" s="64"/>
      <c r="AU159" s="78">
        <v>1</v>
      </c>
      <c r="AV159" s="79">
        <v>87000</v>
      </c>
      <c r="AW159" s="80">
        <v>206</v>
      </c>
      <c r="AX159" s="63">
        <v>5</v>
      </c>
      <c r="AY159" s="14">
        <v>140180</v>
      </c>
      <c r="AZ159" s="64">
        <v>69</v>
      </c>
      <c r="BA159" s="81">
        <v>4</v>
      </c>
      <c r="BB159" s="82">
        <v>146625</v>
      </c>
      <c r="BC159" s="83">
        <v>106</v>
      </c>
      <c r="BD159" s="63">
        <v>0</v>
      </c>
      <c r="BF159" s="64"/>
      <c r="BG159" s="81">
        <v>0</v>
      </c>
      <c r="BH159" s="82"/>
      <c r="BI159" s="83"/>
      <c r="BJ159" s="63">
        <v>0</v>
      </c>
      <c r="BL159" s="64"/>
      <c r="BM159" s="81"/>
      <c r="BN159" s="82"/>
      <c r="BO159" s="83"/>
    </row>
    <row r="160" spans="1:67" x14ac:dyDescent="0.2">
      <c r="A160" s="24" t="s">
        <v>189</v>
      </c>
      <c r="B160" s="527">
        <v>3</v>
      </c>
      <c r="C160" s="528" t="s">
        <v>6376</v>
      </c>
      <c r="D160" s="529">
        <v>4</v>
      </c>
      <c r="E160" s="439">
        <v>11</v>
      </c>
      <c r="F160" s="440" t="s">
        <v>5643</v>
      </c>
      <c r="G160" s="441">
        <v>20</v>
      </c>
      <c r="H160" s="469">
        <v>10</v>
      </c>
      <c r="I160" s="469" t="s">
        <v>4893</v>
      </c>
      <c r="J160" s="470">
        <v>46</v>
      </c>
      <c r="K160" s="439">
        <v>5</v>
      </c>
      <c r="L160" s="440" t="s">
        <v>4146</v>
      </c>
      <c r="M160" s="441">
        <v>40</v>
      </c>
      <c r="N160" s="265">
        <v>8</v>
      </c>
      <c r="O160" s="266" t="s">
        <v>3361</v>
      </c>
      <c r="P160" s="266">
        <v>31</v>
      </c>
      <c r="Q160" s="142">
        <v>3</v>
      </c>
      <c r="R160" s="143" t="s">
        <v>2621</v>
      </c>
      <c r="S160" s="144">
        <v>126</v>
      </c>
      <c r="T160" s="132">
        <v>6</v>
      </c>
      <c r="U160" s="279" t="s">
        <v>1873</v>
      </c>
      <c r="V160" s="133">
        <v>50</v>
      </c>
      <c r="W160" s="310">
        <v>7</v>
      </c>
      <c r="X160" s="311" t="s">
        <v>1119</v>
      </c>
      <c r="Y160" s="312">
        <v>112</v>
      </c>
      <c r="Z160" s="268">
        <v>8</v>
      </c>
      <c r="AA160" s="269" t="s">
        <v>382</v>
      </c>
      <c r="AB160" s="269">
        <v>103</v>
      </c>
      <c r="AC160" s="85">
        <v>7</v>
      </c>
      <c r="AD160" s="85">
        <v>244664</v>
      </c>
      <c r="AE160" s="86">
        <v>104</v>
      </c>
      <c r="AF160" s="15">
        <v>7</v>
      </c>
      <c r="AG160" s="15">
        <v>288429</v>
      </c>
      <c r="AH160" s="66">
        <v>178</v>
      </c>
      <c r="AI160" s="85">
        <v>5</v>
      </c>
      <c r="AJ160" s="85">
        <v>262650</v>
      </c>
      <c r="AK160" s="86">
        <v>70</v>
      </c>
      <c r="AL160" s="15">
        <v>2</v>
      </c>
      <c r="AM160" s="15">
        <v>272500</v>
      </c>
      <c r="AN160" s="66">
        <v>33</v>
      </c>
      <c r="AO160" s="85">
        <v>2</v>
      </c>
      <c r="AP160" s="85">
        <v>139950</v>
      </c>
      <c r="AQ160" s="86">
        <v>137</v>
      </c>
      <c r="AR160" s="15">
        <v>4</v>
      </c>
      <c r="AS160" s="15">
        <v>138575</v>
      </c>
      <c r="AT160" s="66">
        <v>125</v>
      </c>
      <c r="AU160" s="112">
        <v>4</v>
      </c>
      <c r="AV160" s="112">
        <v>215875</v>
      </c>
      <c r="AW160" s="113">
        <v>218</v>
      </c>
      <c r="AX160" s="15">
        <v>6</v>
      </c>
      <c r="AY160" s="15">
        <v>208400</v>
      </c>
      <c r="AZ160" s="66">
        <v>122</v>
      </c>
      <c r="BA160" s="85">
        <v>5</v>
      </c>
      <c r="BB160" s="85">
        <v>180980</v>
      </c>
      <c r="BC160" s="86">
        <v>74</v>
      </c>
      <c r="BD160" s="15">
        <v>1</v>
      </c>
      <c r="BE160" s="15">
        <v>192000</v>
      </c>
      <c r="BF160" s="66">
        <v>47</v>
      </c>
      <c r="BG160" s="85">
        <v>7</v>
      </c>
      <c r="BH160" s="85">
        <v>163757</v>
      </c>
      <c r="BI160" s="86">
        <v>68</v>
      </c>
      <c r="BJ160" s="15">
        <v>4</v>
      </c>
      <c r="BK160" s="15">
        <v>161075</v>
      </c>
      <c r="BL160" s="66">
        <v>518</v>
      </c>
      <c r="BM160" s="85"/>
      <c r="BN160" s="85"/>
      <c r="BO160" s="86"/>
    </row>
    <row r="161" spans="1:67" x14ac:dyDescent="0.2">
      <c r="A161" s="21" t="s">
        <v>92</v>
      </c>
      <c r="B161" s="533"/>
      <c r="C161" s="518"/>
      <c r="D161" s="519"/>
      <c r="E161" s="123"/>
      <c r="F161" s="124"/>
      <c r="G161" s="125"/>
      <c r="H161" s="474"/>
      <c r="I161" s="474"/>
      <c r="J161" s="475"/>
      <c r="K161" s="453"/>
      <c r="L161" s="453"/>
      <c r="M161" s="454"/>
      <c r="N161" s="204"/>
      <c r="O161" s="422"/>
      <c r="P161" s="423"/>
      <c r="Q161" s="410"/>
      <c r="R161" s="192"/>
      <c r="S161" s="334"/>
      <c r="T161" s="388"/>
      <c r="U161" s="389"/>
      <c r="V161" s="390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67"/>
      <c r="AM161" s="3"/>
      <c r="AN161" s="68"/>
      <c r="AO161" s="87"/>
      <c r="AP161" s="88"/>
      <c r="AQ161" s="89"/>
      <c r="AR161" s="107"/>
      <c r="AS161" s="7"/>
      <c r="AT161" s="108"/>
      <c r="AU161" s="114"/>
      <c r="AV161" s="115"/>
      <c r="AW161" s="116"/>
      <c r="AX161" s="126"/>
      <c r="AY161" s="17"/>
      <c r="AZ161" s="127"/>
      <c r="BA161" s="145"/>
      <c r="BB161" s="146"/>
      <c r="BC161" s="147"/>
      <c r="BD161" s="126"/>
      <c r="BE161" s="17"/>
      <c r="BF161" s="127"/>
      <c r="BG161" s="145"/>
      <c r="BH161" s="146"/>
      <c r="BI161" s="147"/>
      <c r="BJ161" s="126"/>
      <c r="BK161" s="17"/>
      <c r="BL161" s="127"/>
      <c r="BM161" s="81"/>
      <c r="BN161" s="82"/>
      <c r="BO161" s="83"/>
    </row>
    <row r="162" spans="1:67" x14ac:dyDescent="0.2">
      <c r="A162" s="19">
        <f ca="1">TODAY()</f>
        <v>45148</v>
      </c>
      <c r="B162" s="391">
        <v>2023</v>
      </c>
      <c r="C162" s="4"/>
      <c r="D162" s="392"/>
      <c r="E162" s="335">
        <v>2022</v>
      </c>
      <c r="F162" s="336"/>
      <c r="G162" s="337"/>
      <c r="H162" s="4">
        <v>2021</v>
      </c>
      <c r="I162" s="4"/>
      <c r="J162" s="392"/>
      <c r="K162" s="455"/>
      <c r="L162" s="455"/>
      <c r="M162" s="456"/>
      <c r="N162" s="418"/>
      <c r="O162" s="419"/>
      <c r="P162" s="420"/>
      <c r="Q162" s="142"/>
      <c r="R162" s="143"/>
      <c r="S162" s="144"/>
      <c r="T162" s="391"/>
      <c r="U162" s="290"/>
      <c r="V162" s="392"/>
      <c r="W162" s="87">
        <v>2016</v>
      </c>
      <c r="X162" s="88"/>
      <c r="Y162" s="89"/>
      <c r="Z162" s="67"/>
      <c r="AA162" s="3"/>
      <c r="AB162" s="68"/>
      <c r="AC162" s="87">
        <v>2014</v>
      </c>
      <c r="AD162" s="88"/>
      <c r="AE162" s="89"/>
      <c r="AF162" s="67">
        <v>2013</v>
      </c>
      <c r="AG162" s="3"/>
      <c r="AH162" s="68"/>
      <c r="AI162" s="87">
        <v>2012</v>
      </c>
      <c r="AJ162" s="88"/>
      <c r="AK162" s="89"/>
      <c r="AL162" s="67">
        <v>2011</v>
      </c>
      <c r="AM162" s="3"/>
      <c r="AN162" s="68"/>
      <c r="AO162" s="87">
        <v>2010</v>
      </c>
      <c r="AP162" s="88"/>
      <c r="AQ162" s="89"/>
      <c r="AR162" s="102">
        <v>2009</v>
      </c>
      <c r="AS162" s="103"/>
      <c r="AT162" s="104"/>
      <c r="AU162" s="87">
        <v>2008</v>
      </c>
      <c r="AV162" s="88"/>
      <c r="AW162" s="89"/>
      <c r="AX162" s="67">
        <v>2007</v>
      </c>
      <c r="AY162" s="3"/>
      <c r="AZ162" s="68"/>
      <c r="BA162" s="87">
        <v>2006</v>
      </c>
      <c r="BB162" s="88"/>
      <c r="BC162" s="89"/>
      <c r="BD162" s="67">
        <v>2005</v>
      </c>
      <c r="BE162" s="3"/>
      <c r="BF162" s="68"/>
      <c r="BG162" s="120">
        <v>2004</v>
      </c>
      <c r="BH162" s="121"/>
      <c r="BI162" s="122"/>
      <c r="BJ162" s="67">
        <v>2003</v>
      </c>
      <c r="BK162" s="3"/>
      <c r="BL162" s="68"/>
      <c r="BM162" s="87">
        <v>2002</v>
      </c>
      <c r="BN162" s="82"/>
      <c r="BO162" s="83"/>
    </row>
    <row r="163" spans="1:67" x14ac:dyDescent="0.2">
      <c r="B163" s="250" t="s">
        <v>262</v>
      </c>
      <c r="C163" s="251" t="s">
        <v>263</v>
      </c>
      <c r="D163" s="252" t="s">
        <v>264</v>
      </c>
      <c r="E163" s="411" t="s">
        <v>262</v>
      </c>
      <c r="F163" s="338" t="s">
        <v>263</v>
      </c>
      <c r="G163" s="339" t="s">
        <v>264</v>
      </c>
      <c r="H163" s="251" t="s">
        <v>262</v>
      </c>
      <c r="I163" s="251" t="s">
        <v>263</v>
      </c>
      <c r="J163" s="252" t="s">
        <v>264</v>
      </c>
      <c r="K163" s="457"/>
      <c r="L163" s="457"/>
      <c r="M163" s="458"/>
      <c r="N163" s="260"/>
      <c r="O163" s="23"/>
      <c r="P163" s="416"/>
      <c r="Q163" s="142"/>
      <c r="R163" s="143"/>
      <c r="S163" s="144"/>
      <c r="T163" s="391"/>
      <c r="U163" s="290"/>
      <c r="V163" s="392"/>
      <c r="W163" s="72" t="s">
        <v>262</v>
      </c>
      <c r="X163" s="73" t="s">
        <v>263</v>
      </c>
      <c r="Y163" s="74" t="s">
        <v>264</v>
      </c>
      <c r="Z163" s="57"/>
      <c r="AA163" s="46"/>
      <c r="AB163" s="58"/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57" t="s">
        <v>262</v>
      </c>
      <c r="AM163" s="46" t="s">
        <v>263</v>
      </c>
      <c r="AN163" s="58" t="s">
        <v>264</v>
      </c>
      <c r="AO163" s="72" t="s">
        <v>262</v>
      </c>
      <c r="AP163" s="73" t="s">
        <v>263</v>
      </c>
      <c r="AQ163" s="74" t="s">
        <v>264</v>
      </c>
      <c r="AR163" s="105" t="s">
        <v>262</v>
      </c>
      <c r="AS163" s="10" t="s">
        <v>263</v>
      </c>
      <c r="AT163" s="106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73" t="s">
        <v>263</v>
      </c>
      <c r="BI163" s="74" t="s">
        <v>264</v>
      </c>
      <c r="BJ163" s="57" t="s">
        <v>262</v>
      </c>
      <c r="BK163" s="46" t="s">
        <v>263</v>
      </c>
      <c r="BL163" s="58" t="s">
        <v>264</v>
      </c>
      <c r="BM163" s="72" t="s">
        <v>262</v>
      </c>
      <c r="BN163" s="88" t="s">
        <v>263</v>
      </c>
      <c r="BO163" s="89" t="s">
        <v>264</v>
      </c>
    </row>
    <row r="164" spans="1:67" x14ac:dyDescent="0.2">
      <c r="A164" s="261" t="s">
        <v>52</v>
      </c>
      <c r="B164" s="524">
        <v>242</v>
      </c>
      <c r="C164" s="525" t="s">
        <v>6396</v>
      </c>
      <c r="D164" s="526">
        <v>54</v>
      </c>
      <c r="E164" s="313">
        <v>338</v>
      </c>
      <c r="F164" s="461" t="s">
        <v>5666</v>
      </c>
      <c r="G164" s="462">
        <v>52</v>
      </c>
      <c r="H164" s="273">
        <v>346</v>
      </c>
      <c r="I164" s="476" t="s">
        <v>4916</v>
      </c>
      <c r="J164" s="477">
        <v>72</v>
      </c>
      <c r="K164" s="313">
        <v>315</v>
      </c>
      <c r="L164" s="461" t="s">
        <v>4167</v>
      </c>
      <c r="M164" s="462">
        <v>97</v>
      </c>
      <c r="N164" s="272">
        <v>304</v>
      </c>
      <c r="O164" s="273" t="s">
        <v>3383</v>
      </c>
      <c r="P164" s="274">
        <v>91</v>
      </c>
      <c r="Q164" s="220">
        <v>323</v>
      </c>
      <c r="R164" s="221" t="s">
        <v>2644</v>
      </c>
      <c r="S164" s="222">
        <v>101</v>
      </c>
      <c r="T164" s="248">
        <v>304</v>
      </c>
      <c r="U164" s="301" t="s">
        <v>1896</v>
      </c>
      <c r="V164" s="249">
        <v>126</v>
      </c>
      <c r="W164" s="313">
        <v>298</v>
      </c>
      <c r="X164" s="314" t="s">
        <v>1142</v>
      </c>
      <c r="Y164" s="315">
        <v>153</v>
      </c>
      <c r="Z164" s="272">
        <v>291</v>
      </c>
      <c r="AA164" s="273" t="s">
        <v>406</v>
      </c>
      <c r="AB164" s="274">
        <v>160</v>
      </c>
      <c r="AC164" s="76">
        <v>242</v>
      </c>
      <c r="AD164" s="76">
        <v>123982</v>
      </c>
      <c r="AE164" s="77">
        <v>116</v>
      </c>
      <c r="AF164" s="47">
        <v>267</v>
      </c>
      <c r="AG164" s="47">
        <v>223300</v>
      </c>
      <c r="AH164" s="60">
        <v>156</v>
      </c>
      <c r="AI164" s="76">
        <v>237</v>
      </c>
      <c r="AJ164" s="76">
        <v>208005</v>
      </c>
      <c r="AK164" s="77">
        <v>162</v>
      </c>
      <c r="AL164" s="47">
        <v>202</v>
      </c>
      <c r="AM164" s="47">
        <v>192887</v>
      </c>
      <c r="AN164" s="60">
        <v>189</v>
      </c>
      <c r="AO164" s="76">
        <v>168</v>
      </c>
      <c r="AP164" s="76">
        <v>222350</v>
      </c>
      <c r="AQ164" s="77">
        <v>144</v>
      </c>
      <c r="AR164" s="47">
        <v>131</v>
      </c>
      <c r="AS164" s="47">
        <v>211710</v>
      </c>
      <c r="AT164" s="60">
        <v>141</v>
      </c>
      <c r="AU164" s="95">
        <v>177</v>
      </c>
      <c r="AV164" s="95">
        <v>261725</v>
      </c>
      <c r="AW164" s="97">
        <v>142</v>
      </c>
      <c r="AX164" s="28">
        <v>263</v>
      </c>
      <c r="AY164" s="28">
        <v>302400</v>
      </c>
      <c r="AZ164" s="91">
        <v>148</v>
      </c>
      <c r="BA164" s="95">
        <v>301</v>
      </c>
      <c r="BB164" s="95">
        <v>259027</v>
      </c>
      <c r="BC164" s="97">
        <v>120</v>
      </c>
      <c r="BD164" s="28">
        <v>338</v>
      </c>
      <c r="BE164" s="28">
        <v>246503</v>
      </c>
      <c r="BF164" s="91">
        <v>102</v>
      </c>
      <c r="BG164" s="95">
        <v>315</v>
      </c>
      <c r="BH164" s="95">
        <v>206236</v>
      </c>
      <c r="BI164" s="97">
        <v>122</v>
      </c>
      <c r="BJ164" s="28">
        <v>280</v>
      </c>
      <c r="BK164" s="28">
        <v>191884</v>
      </c>
      <c r="BL164" s="91">
        <v>123</v>
      </c>
      <c r="BM164" s="95">
        <v>273</v>
      </c>
      <c r="BN164" s="76">
        <v>160540</v>
      </c>
      <c r="BO164" s="77">
        <v>151</v>
      </c>
    </row>
    <row r="165" spans="1:67" x14ac:dyDescent="0.2">
      <c r="A165" s="20" t="s">
        <v>53</v>
      </c>
      <c r="B165" s="527">
        <v>15</v>
      </c>
      <c r="C165" s="528" t="s">
        <v>6378</v>
      </c>
      <c r="D165" s="529">
        <v>49</v>
      </c>
      <c r="E165" s="307">
        <v>25</v>
      </c>
      <c r="F165" s="440" t="s">
        <v>5645</v>
      </c>
      <c r="G165" s="441">
        <v>35</v>
      </c>
      <c r="H165" s="266">
        <v>16</v>
      </c>
      <c r="I165" s="469" t="s">
        <v>4895</v>
      </c>
      <c r="J165" s="470">
        <v>75</v>
      </c>
      <c r="K165" s="307">
        <v>20</v>
      </c>
      <c r="L165" s="440" t="s">
        <v>4148</v>
      </c>
      <c r="M165" s="441">
        <v>44</v>
      </c>
      <c r="N165" s="265">
        <v>6</v>
      </c>
      <c r="O165" s="266" t="s">
        <v>3363</v>
      </c>
      <c r="P165" s="266">
        <v>192</v>
      </c>
      <c r="Q165" s="142">
        <v>19</v>
      </c>
      <c r="R165" s="143" t="s">
        <v>2623</v>
      </c>
      <c r="S165" s="144">
        <v>69</v>
      </c>
      <c r="T165" s="132">
        <v>25</v>
      </c>
      <c r="U165" s="279" t="s">
        <v>1875</v>
      </c>
      <c r="V165" s="133">
        <v>54</v>
      </c>
      <c r="W165" s="307">
        <v>14</v>
      </c>
      <c r="X165" s="308" t="s">
        <v>1121</v>
      </c>
      <c r="Y165" s="309">
        <v>124</v>
      </c>
      <c r="Z165" s="265">
        <v>14</v>
      </c>
      <c r="AA165" s="266" t="s">
        <v>384</v>
      </c>
      <c r="AB165" s="266">
        <v>112</v>
      </c>
      <c r="AC165" s="81">
        <v>11</v>
      </c>
      <c r="AD165" s="82">
        <v>109877</v>
      </c>
      <c r="AE165" s="83">
        <v>73</v>
      </c>
      <c r="AF165" s="63">
        <v>20</v>
      </c>
      <c r="AG165" s="14">
        <v>168698</v>
      </c>
      <c r="AH165" s="64">
        <v>92</v>
      </c>
      <c r="AI165" s="81">
        <v>15</v>
      </c>
      <c r="AJ165" s="82">
        <v>80738</v>
      </c>
      <c r="AK165" s="83">
        <v>93</v>
      </c>
      <c r="AL165" s="63">
        <v>13</v>
      </c>
      <c r="AM165" s="14">
        <v>81762</v>
      </c>
      <c r="AN165" s="64">
        <v>117</v>
      </c>
      <c r="AO165" s="81">
        <v>9</v>
      </c>
      <c r="AP165" s="82">
        <v>81456</v>
      </c>
      <c r="AQ165" s="83">
        <v>102</v>
      </c>
      <c r="AR165" s="63">
        <v>10</v>
      </c>
      <c r="AS165" s="14">
        <v>129618</v>
      </c>
      <c r="AT165" s="64">
        <v>158</v>
      </c>
      <c r="AU165" s="78">
        <v>11</v>
      </c>
      <c r="AV165" s="79">
        <v>133326</v>
      </c>
      <c r="AW165" s="80">
        <v>175</v>
      </c>
      <c r="AX165" s="63">
        <v>14</v>
      </c>
      <c r="AY165" s="14">
        <v>156373</v>
      </c>
      <c r="AZ165" s="64">
        <v>144</v>
      </c>
      <c r="BA165" s="81">
        <v>23</v>
      </c>
      <c r="BB165" s="82">
        <v>177300</v>
      </c>
      <c r="BC165" s="83">
        <v>117</v>
      </c>
      <c r="BD165" s="63">
        <v>28</v>
      </c>
      <c r="BE165" s="14">
        <v>153338</v>
      </c>
      <c r="BF165" s="64">
        <v>108</v>
      </c>
      <c r="BG165" s="81">
        <v>27</v>
      </c>
      <c r="BH165" s="82">
        <v>111031</v>
      </c>
      <c r="BI165" s="83">
        <v>92</v>
      </c>
      <c r="BJ165" s="61">
        <v>16</v>
      </c>
      <c r="BK165" s="13">
        <v>154800</v>
      </c>
      <c r="BL165" s="62">
        <v>115</v>
      </c>
      <c r="BM165" s="81">
        <v>24</v>
      </c>
      <c r="BN165" s="82">
        <v>116772</v>
      </c>
      <c r="BO165" s="83">
        <v>291</v>
      </c>
    </row>
    <row r="166" spans="1:67" x14ac:dyDescent="0.2">
      <c r="A166" s="20" t="s">
        <v>247</v>
      </c>
      <c r="B166" s="527">
        <v>7</v>
      </c>
      <c r="C166" s="528" t="s">
        <v>6379</v>
      </c>
      <c r="D166" s="529">
        <v>52</v>
      </c>
      <c r="E166" s="439">
        <v>6</v>
      </c>
      <c r="F166" s="440" t="s">
        <v>5646</v>
      </c>
      <c r="G166" s="441">
        <v>27</v>
      </c>
      <c r="H166" s="469">
        <v>11</v>
      </c>
      <c r="I166" s="469" t="s">
        <v>4896</v>
      </c>
      <c r="J166" s="470">
        <v>108</v>
      </c>
      <c r="K166" s="439">
        <v>8</v>
      </c>
      <c r="L166" s="440" t="s">
        <v>4149</v>
      </c>
      <c r="M166" s="441">
        <v>29</v>
      </c>
      <c r="N166" s="265">
        <v>7</v>
      </c>
      <c r="O166" s="266" t="s">
        <v>3364</v>
      </c>
      <c r="P166" s="266">
        <v>106</v>
      </c>
      <c r="Q166" s="142">
        <v>6</v>
      </c>
      <c r="R166" s="143" t="s">
        <v>2624</v>
      </c>
      <c r="S166" s="144">
        <v>53</v>
      </c>
      <c r="T166" s="132">
        <v>7</v>
      </c>
      <c r="U166" s="279" t="s">
        <v>1876</v>
      </c>
      <c r="V166" s="133">
        <v>96</v>
      </c>
      <c r="W166" s="307">
        <v>3</v>
      </c>
      <c r="X166" s="308" t="s">
        <v>1122</v>
      </c>
      <c r="Y166" s="309">
        <v>71</v>
      </c>
      <c r="Z166" s="265">
        <v>8</v>
      </c>
      <c r="AA166" s="266" t="s">
        <v>385</v>
      </c>
      <c r="AB166" s="266">
        <v>72</v>
      </c>
      <c r="AC166" s="81">
        <v>4</v>
      </c>
      <c r="AD166" s="82">
        <v>114806</v>
      </c>
      <c r="AE166" s="83">
        <v>197</v>
      </c>
      <c r="AF166" s="63">
        <v>5</v>
      </c>
      <c r="AG166" s="14">
        <v>75800</v>
      </c>
      <c r="AH166" s="64">
        <v>149</v>
      </c>
      <c r="AI166" s="81">
        <v>6</v>
      </c>
      <c r="AJ166" s="82">
        <v>175717</v>
      </c>
      <c r="AK166" s="83">
        <v>202</v>
      </c>
      <c r="AL166" s="63">
        <v>8</v>
      </c>
      <c r="AM166" s="14">
        <v>187562</v>
      </c>
      <c r="AN166" s="64">
        <v>298</v>
      </c>
      <c r="AO166" s="81">
        <v>8</v>
      </c>
      <c r="AP166" s="82">
        <v>60525</v>
      </c>
      <c r="AQ166" s="83">
        <v>91</v>
      </c>
      <c r="AR166" s="63">
        <v>9</v>
      </c>
      <c r="AS166" s="14">
        <v>96044</v>
      </c>
      <c r="AT166" s="64">
        <v>89</v>
      </c>
      <c r="AU166" s="78">
        <v>3</v>
      </c>
      <c r="AV166" s="79">
        <v>312733</v>
      </c>
      <c r="AW166" s="80">
        <v>255</v>
      </c>
      <c r="AX166" s="63">
        <v>6</v>
      </c>
      <c r="AY166" s="14">
        <v>169417</v>
      </c>
      <c r="AZ166" s="64">
        <v>168</v>
      </c>
      <c r="BA166" s="81">
        <v>4</v>
      </c>
      <c r="BB166" s="82">
        <v>183725</v>
      </c>
      <c r="BC166" s="83">
        <v>24</v>
      </c>
      <c r="BD166" s="63">
        <v>11</v>
      </c>
      <c r="BE166" s="14">
        <v>177527</v>
      </c>
      <c r="BF166" s="64">
        <v>88</v>
      </c>
      <c r="BG166" s="81">
        <v>3</v>
      </c>
      <c r="BH166" s="82">
        <v>112633</v>
      </c>
      <c r="BI166" s="83">
        <v>62</v>
      </c>
      <c r="BJ166" s="61">
        <v>3</v>
      </c>
      <c r="BK166" s="13">
        <v>78133</v>
      </c>
      <c r="BL166" s="62">
        <v>119</v>
      </c>
      <c r="BM166" s="81"/>
      <c r="BN166" s="82"/>
      <c r="BO166" s="83"/>
    </row>
    <row r="167" spans="1:67" x14ac:dyDescent="0.2">
      <c r="A167" s="20" t="s">
        <v>54</v>
      </c>
      <c r="B167" s="527">
        <v>35</v>
      </c>
      <c r="C167" s="528" t="s">
        <v>6380</v>
      </c>
      <c r="D167" s="529">
        <v>48</v>
      </c>
      <c r="E167" s="439">
        <v>45</v>
      </c>
      <c r="F167" s="440" t="s">
        <v>5647</v>
      </c>
      <c r="G167" s="441">
        <v>51</v>
      </c>
      <c r="H167" s="469">
        <v>36</v>
      </c>
      <c r="I167" s="469" t="s">
        <v>4897</v>
      </c>
      <c r="J167" s="470">
        <v>119</v>
      </c>
      <c r="K167" s="439">
        <v>37</v>
      </c>
      <c r="L167" s="440" t="s">
        <v>4150</v>
      </c>
      <c r="M167" s="441">
        <v>92</v>
      </c>
      <c r="N167" s="265">
        <v>41</v>
      </c>
      <c r="O167" s="266" t="s">
        <v>3365</v>
      </c>
      <c r="P167" s="266">
        <v>77</v>
      </c>
      <c r="Q167" s="142">
        <v>45</v>
      </c>
      <c r="R167" s="143" t="s">
        <v>2625</v>
      </c>
      <c r="S167" s="144">
        <v>73</v>
      </c>
      <c r="T167" s="132">
        <v>42</v>
      </c>
      <c r="U167" s="279" t="s">
        <v>1877</v>
      </c>
      <c r="V167" s="133">
        <v>90</v>
      </c>
      <c r="W167" s="307">
        <v>22</v>
      </c>
      <c r="X167" s="308" t="s">
        <v>1123</v>
      </c>
      <c r="Y167" s="309">
        <v>92</v>
      </c>
      <c r="Z167" s="265">
        <v>38</v>
      </c>
      <c r="AA167" s="266" t="s">
        <v>386</v>
      </c>
      <c r="AB167" s="266">
        <v>159</v>
      </c>
      <c r="AC167" s="81">
        <v>37</v>
      </c>
      <c r="AD167" s="82">
        <v>96726</v>
      </c>
      <c r="AE167" s="83">
        <v>176</v>
      </c>
      <c r="AF167" s="63">
        <v>40</v>
      </c>
      <c r="AG167" s="14">
        <v>134610</v>
      </c>
      <c r="AH167" s="64">
        <v>244</v>
      </c>
      <c r="AI167" s="81">
        <v>45</v>
      </c>
      <c r="AJ167" s="82">
        <v>116478</v>
      </c>
      <c r="AK167" s="83">
        <v>145</v>
      </c>
      <c r="AL167" s="63">
        <v>45</v>
      </c>
      <c r="AM167" s="14">
        <v>101522</v>
      </c>
      <c r="AN167" s="64">
        <v>254</v>
      </c>
      <c r="AO167" s="81">
        <v>25</v>
      </c>
      <c r="AP167" s="82">
        <v>187593</v>
      </c>
      <c r="AQ167" s="83">
        <v>119</v>
      </c>
      <c r="AR167" s="63">
        <v>19</v>
      </c>
      <c r="AS167" s="14">
        <v>155197</v>
      </c>
      <c r="AT167" s="64">
        <v>121</v>
      </c>
      <c r="AU167" s="78">
        <v>38</v>
      </c>
      <c r="AV167" s="79">
        <v>179432</v>
      </c>
      <c r="AW167" s="80">
        <v>149</v>
      </c>
      <c r="AX167" s="63">
        <v>34</v>
      </c>
      <c r="AY167" s="14">
        <v>247134</v>
      </c>
      <c r="AZ167" s="64">
        <v>135</v>
      </c>
      <c r="BA167" s="81">
        <v>39</v>
      </c>
      <c r="BB167" s="82">
        <v>233702</v>
      </c>
      <c r="BC167" s="83">
        <v>78</v>
      </c>
      <c r="BD167" s="63">
        <v>59</v>
      </c>
      <c r="BE167" s="14">
        <v>226165</v>
      </c>
      <c r="BF167" s="64">
        <v>77</v>
      </c>
      <c r="BG167" s="81">
        <v>42</v>
      </c>
      <c r="BH167" s="82">
        <v>162498</v>
      </c>
      <c r="BI167" s="83">
        <v>120</v>
      </c>
      <c r="BJ167" s="61">
        <v>40</v>
      </c>
      <c r="BK167" s="13">
        <v>137173</v>
      </c>
      <c r="BL167" s="62">
        <v>88</v>
      </c>
      <c r="BM167" s="81">
        <v>44</v>
      </c>
      <c r="BN167" s="82">
        <v>139905</v>
      </c>
      <c r="BO167" s="83">
        <v>104</v>
      </c>
    </row>
    <row r="168" spans="1:67" x14ac:dyDescent="0.2">
      <c r="A168" s="20" t="s">
        <v>55</v>
      </c>
      <c r="B168" s="527">
        <v>19</v>
      </c>
      <c r="C168" s="528" t="s">
        <v>6381</v>
      </c>
      <c r="D168" s="529">
        <v>36</v>
      </c>
      <c r="E168" s="439">
        <v>19</v>
      </c>
      <c r="F168" s="440" t="s">
        <v>5648</v>
      </c>
      <c r="G168" s="441">
        <v>11</v>
      </c>
      <c r="H168" s="469">
        <v>15</v>
      </c>
      <c r="I168" s="469" t="s">
        <v>4898</v>
      </c>
      <c r="J168" s="470">
        <v>12</v>
      </c>
      <c r="K168" s="439">
        <v>15</v>
      </c>
      <c r="L168" s="440" t="s">
        <v>4151</v>
      </c>
      <c r="M168" s="441">
        <v>62</v>
      </c>
      <c r="N168" s="265">
        <v>16</v>
      </c>
      <c r="O168" s="266" t="s">
        <v>3366</v>
      </c>
      <c r="P168" s="266">
        <v>54</v>
      </c>
      <c r="Q168" s="142">
        <v>16</v>
      </c>
      <c r="R168" s="143" t="s">
        <v>2626</v>
      </c>
      <c r="S168" s="144">
        <v>48</v>
      </c>
      <c r="T168" s="132">
        <v>16</v>
      </c>
      <c r="U168" s="279" t="s">
        <v>1878</v>
      </c>
      <c r="V168" s="133">
        <v>95</v>
      </c>
      <c r="W168" s="307">
        <v>19</v>
      </c>
      <c r="X168" s="308" t="s">
        <v>1124</v>
      </c>
      <c r="Y168" s="309">
        <v>141</v>
      </c>
      <c r="Z168" s="265">
        <v>19</v>
      </c>
      <c r="AA168" s="266" t="s">
        <v>387</v>
      </c>
      <c r="AB168" s="266">
        <v>96</v>
      </c>
      <c r="AC168" s="81">
        <v>20</v>
      </c>
      <c r="AD168" s="82">
        <v>256565</v>
      </c>
      <c r="AE168" s="83">
        <v>136</v>
      </c>
      <c r="AF168" s="63">
        <v>22</v>
      </c>
      <c r="AG168" s="14">
        <v>235211</v>
      </c>
      <c r="AH168" s="64">
        <v>80</v>
      </c>
      <c r="AI168" s="81">
        <v>16</v>
      </c>
      <c r="AJ168" s="82">
        <v>130557</v>
      </c>
      <c r="AK168" s="83">
        <v>102</v>
      </c>
      <c r="AL168" s="63">
        <v>10</v>
      </c>
      <c r="AM168" s="14">
        <v>179630</v>
      </c>
      <c r="AN168" s="64">
        <v>116</v>
      </c>
      <c r="AO168" s="81">
        <v>18</v>
      </c>
      <c r="AP168" s="82">
        <v>255050</v>
      </c>
      <c r="AQ168" s="83">
        <v>130</v>
      </c>
      <c r="AR168" s="63">
        <v>10</v>
      </c>
      <c r="AS168" s="14">
        <v>234700</v>
      </c>
      <c r="AT168" s="64">
        <v>155</v>
      </c>
      <c r="AU168" s="78">
        <v>14</v>
      </c>
      <c r="AV168" s="79">
        <v>197550</v>
      </c>
      <c r="AW168" s="80">
        <v>97</v>
      </c>
      <c r="AX168" s="63">
        <v>18</v>
      </c>
      <c r="AY168" s="14">
        <v>230917</v>
      </c>
      <c r="AZ168" s="64">
        <v>107</v>
      </c>
      <c r="BA168" s="81">
        <v>15</v>
      </c>
      <c r="BB168" s="82">
        <v>282827</v>
      </c>
      <c r="BC168" s="83">
        <v>85</v>
      </c>
      <c r="BD168" s="63">
        <v>23</v>
      </c>
      <c r="BE168" s="14">
        <v>282449</v>
      </c>
      <c r="BF168" s="64">
        <v>83</v>
      </c>
      <c r="BG168" s="81">
        <v>24</v>
      </c>
      <c r="BH168" s="82">
        <v>251175</v>
      </c>
      <c r="BI168" s="83">
        <v>64</v>
      </c>
      <c r="BJ168" s="61">
        <v>18</v>
      </c>
      <c r="BK168" s="13">
        <v>246891</v>
      </c>
      <c r="BL168" s="62">
        <v>75</v>
      </c>
      <c r="BM168" s="81">
        <v>15</v>
      </c>
      <c r="BN168" s="82">
        <v>288886</v>
      </c>
      <c r="BO168" s="83">
        <v>68</v>
      </c>
    </row>
    <row r="169" spans="1:67" x14ac:dyDescent="0.2">
      <c r="A169" s="20" t="s">
        <v>56</v>
      </c>
      <c r="B169" s="527">
        <v>24</v>
      </c>
      <c r="C169" s="528" t="s">
        <v>6382</v>
      </c>
      <c r="D169" s="529">
        <v>45</v>
      </c>
      <c r="E169" s="439">
        <v>25</v>
      </c>
      <c r="F169" s="440" t="s">
        <v>5649</v>
      </c>
      <c r="G169" s="441">
        <v>41</v>
      </c>
      <c r="H169" s="469">
        <v>31</v>
      </c>
      <c r="I169" s="469" t="s">
        <v>4899</v>
      </c>
      <c r="J169" s="470">
        <v>48</v>
      </c>
      <c r="K169" s="439">
        <v>21</v>
      </c>
      <c r="L169" s="440" t="s">
        <v>4152</v>
      </c>
      <c r="M169" s="441">
        <v>62</v>
      </c>
      <c r="N169" s="265">
        <v>26</v>
      </c>
      <c r="O169" s="266" t="s">
        <v>3367</v>
      </c>
      <c r="P169" s="266">
        <v>57</v>
      </c>
      <c r="Q169" s="142">
        <v>29</v>
      </c>
      <c r="R169" s="143" t="s">
        <v>2627</v>
      </c>
      <c r="S169" s="144">
        <v>74</v>
      </c>
      <c r="T169" s="132">
        <v>28</v>
      </c>
      <c r="U169" s="279" t="s">
        <v>1879</v>
      </c>
      <c r="V169" s="133">
        <v>87</v>
      </c>
      <c r="W169" s="307">
        <v>33</v>
      </c>
      <c r="X169" s="308" t="s">
        <v>1125</v>
      </c>
      <c r="Y169" s="309">
        <v>101</v>
      </c>
      <c r="Z169" s="265">
        <v>27</v>
      </c>
      <c r="AA169" s="266" t="s">
        <v>388</v>
      </c>
      <c r="AB169" s="266">
        <v>129</v>
      </c>
      <c r="AC169" s="81">
        <v>12</v>
      </c>
      <c r="AD169" s="82">
        <v>199279</v>
      </c>
      <c r="AE169" s="83">
        <v>119</v>
      </c>
      <c r="AF169" s="63">
        <v>23</v>
      </c>
      <c r="AG169" s="14">
        <v>123781</v>
      </c>
      <c r="AH169" s="64">
        <v>103</v>
      </c>
      <c r="AI169" s="81">
        <v>20</v>
      </c>
      <c r="AJ169" s="82">
        <v>130714</v>
      </c>
      <c r="AK169" s="83">
        <v>186</v>
      </c>
      <c r="AL169" s="63">
        <v>22</v>
      </c>
      <c r="AM169" s="14">
        <v>136264</v>
      </c>
      <c r="AN169" s="64">
        <v>123</v>
      </c>
      <c r="AO169" s="81">
        <v>17</v>
      </c>
      <c r="AP169" s="82">
        <v>163635</v>
      </c>
      <c r="AQ169" s="83">
        <v>131</v>
      </c>
      <c r="AR169" s="63">
        <v>12</v>
      </c>
      <c r="AS169" s="14">
        <v>155167</v>
      </c>
      <c r="AT169" s="64">
        <v>152</v>
      </c>
      <c r="AU169" s="78">
        <v>15</v>
      </c>
      <c r="AV169" s="79">
        <v>185463</v>
      </c>
      <c r="AW169" s="80">
        <v>172</v>
      </c>
      <c r="AX169" s="63">
        <v>27</v>
      </c>
      <c r="AY169" s="14">
        <v>182163</v>
      </c>
      <c r="AZ169" s="64">
        <v>280</v>
      </c>
      <c r="BA169" s="81">
        <v>46</v>
      </c>
      <c r="BB169" s="82">
        <v>179078</v>
      </c>
      <c r="BC169" s="83">
        <v>183</v>
      </c>
      <c r="BD169" s="63">
        <v>24</v>
      </c>
      <c r="BE169" s="14">
        <v>160347</v>
      </c>
      <c r="BF169" s="64">
        <v>150</v>
      </c>
      <c r="BG169" s="81">
        <v>28</v>
      </c>
      <c r="BH169" s="82">
        <v>153782</v>
      </c>
      <c r="BI169" s="83">
        <v>170</v>
      </c>
      <c r="BJ169" s="61">
        <v>32</v>
      </c>
      <c r="BK169" s="13">
        <v>146042</v>
      </c>
      <c r="BL169" s="62">
        <v>90</v>
      </c>
      <c r="BM169" s="81">
        <v>18</v>
      </c>
      <c r="BN169" s="82">
        <v>136661</v>
      </c>
      <c r="BO169" s="83">
        <v>131</v>
      </c>
    </row>
    <row r="170" spans="1:67" x14ac:dyDescent="0.2">
      <c r="A170" s="20" t="s">
        <v>57</v>
      </c>
      <c r="B170" s="527">
        <v>20</v>
      </c>
      <c r="C170" s="528" t="s">
        <v>6383</v>
      </c>
      <c r="D170" s="529">
        <v>128</v>
      </c>
      <c r="E170" s="439">
        <v>20</v>
      </c>
      <c r="F170" s="440" t="s">
        <v>5650</v>
      </c>
      <c r="G170" s="441">
        <v>83</v>
      </c>
      <c r="H170" s="469">
        <v>22</v>
      </c>
      <c r="I170" s="469" t="s">
        <v>4900</v>
      </c>
      <c r="J170" s="470">
        <v>62</v>
      </c>
      <c r="K170" s="439">
        <v>27</v>
      </c>
      <c r="L170" s="440" t="s">
        <v>4153</v>
      </c>
      <c r="M170" s="441">
        <v>103</v>
      </c>
      <c r="N170" s="265">
        <v>20</v>
      </c>
      <c r="O170" s="266" t="s">
        <v>3368</v>
      </c>
      <c r="P170" s="266">
        <v>75</v>
      </c>
      <c r="Q170" s="142">
        <v>20</v>
      </c>
      <c r="R170" s="143" t="s">
        <v>2628</v>
      </c>
      <c r="S170" s="144">
        <v>117</v>
      </c>
      <c r="T170" s="132">
        <v>25</v>
      </c>
      <c r="U170" s="279" t="s">
        <v>1880</v>
      </c>
      <c r="V170" s="133">
        <v>192</v>
      </c>
      <c r="W170" s="307">
        <v>33</v>
      </c>
      <c r="X170" s="308" t="s">
        <v>1126</v>
      </c>
      <c r="Y170" s="309">
        <v>247</v>
      </c>
      <c r="Z170" s="265">
        <v>11</v>
      </c>
      <c r="AA170" s="266" t="s">
        <v>389</v>
      </c>
      <c r="AB170" s="266">
        <v>146</v>
      </c>
      <c r="AC170" s="81">
        <v>13</v>
      </c>
      <c r="AD170" s="82">
        <v>550039</v>
      </c>
      <c r="AE170" s="83">
        <v>259</v>
      </c>
      <c r="AF170" s="63">
        <v>19</v>
      </c>
      <c r="AG170" s="14">
        <v>256044</v>
      </c>
      <c r="AH170" s="64">
        <v>217</v>
      </c>
      <c r="AI170" s="81">
        <v>18</v>
      </c>
      <c r="AJ170" s="82">
        <v>488158</v>
      </c>
      <c r="AK170" s="83">
        <v>144</v>
      </c>
      <c r="AL170" s="63">
        <v>9</v>
      </c>
      <c r="AM170" s="14">
        <v>460833</v>
      </c>
      <c r="AN170" s="64">
        <v>181</v>
      </c>
      <c r="AO170" s="81">
        <v>8</v>
      </c>
      <c r="AP170" s="82">
        <v>311875</v>
      </c>
      <c r="AQ170" s="83">
        <v>223</v>
      </c>
      <c r="AR170" s="63">
        <v>8</v>
      </c>
      <c r="AS170" s="14">
        <v>679612</v>
      </c>
      <c r="AT170" s="64">
        <v>135</v>
      </c>
      <c r="AU170" s="78">
        <v>9</v>
      </c>
      <c r="AV170" s="79">
        <v>567556</v>
      </c>
      <c r="AW170" s="80">
        <v>138</v>
      </c>
      <c r="AX170" s="63">
        <v>17</v>
      </c>
      <c r="AY170" s="14">
        <v>459465</v>
      </c>
      <c r="AZ170" s="64">
        <v>151</v>
      </c>
      <c r="BA170" s="81">
        <v>21</v>
      </c>
      <c r="BB170" s="82">
        <v>614471</v>
      </c>
      <c r="BC170" s="83">
        <v>138</v>
      </c>
      <c r="BD170" s="63">
        <v>12</v>
      </c>
      <c r="BE170" s="14">
        <v>300483</v>
      </c>
      <c r="BF170" s="64">
        <v>42</v>
      </c>
      <c r="BG170" s="81">
        <v>9</v>
      </c>
      <c r="BH170" s="82">
        <v>213983</v>
      </c>
      <c r="BI170" s="83">
        <v>143</v>
      </c>
      <c r="BJ170" s="61">
        <v>24</v>
      </c>
      <c r="BK170" s="13">
        <v>193358</v>
      </c>
      <c r="BL170" s="62">
        <v>98</v>
      </c>
      <c r="BM170" s="81">
        <v>13</v>
      </c>
      <c r="BN170" s="82">
        <v>195153</v>
      </c>
      <c r="BO170" s="83">
        <v>92</v>
      </c>
    </row>
    <row r="171" spans="1:67" x14ac:dyDescent="0.2">
      <c r="A171" s="20" t="s">
        <v>58</v>
      </c>
      <c r="B171" s="527">
        <v>24</v>
      </c>
      <c r="C171" s="528" t="s">
        <v>6384</v>
      </c>
      <c r="D171" s="529">
        <v>45</v>
      </c>
      <c r="E171" s="439">
        <v>34</v>
      </c>
      <c r="F171" s="440" t="s">
        <v>5651</v>
      </c>
      <c r="G171" s="441">
        <v>39</v>
      </c>
      <c r="H171" s="469">
        <v>34</v>
      </c>
      <c r="I171" s="469" t="s">
        <v>4901</v>
      </c>
      <c r="J171" s="470">
        <v>76</v>
      </c>
      <c r="K171" s="439">
        <v>26</v>
      </c>
      <c r="L171" s="440" t="s">
        <v>4154</v>
      </c>
      <c r="M171" s="441">
        <v>171</v>
      </c>
      <c r="N171" s="265">
        <v>35</v>
      </c>
      <c r="O171" s="266" t="s">
        <v>3369</v>
      </c>
      <c r="P171" s="266">
        <v>83</v>
      </c>
      <c r="Q171" s="142">
        <v>26</v>
      </c>
      <c r="R171" s="143" t="s">
        <v>2629</v>
      </c>
      <c r="S171" s="144">
        <v>171</v>
      </c>
      <c r="T171" s="132">
        <v>28</v>
      </c>
      <c r="U171" s="279" t="s">
        <v>1881</v>
      </c>
      <c r="V171" s="133">
        <v>186</v>
      </c>
      <c r="W171" s="307">
        <v>21</v>
      </c>
      <c r="X171" s="308" t="s">
        <v>1127</v>
      </c>
      <c r="Y171" s="309">
        <v>169</v>
      </c>
      <c r="Z171" s="265">
        <v>30</v>
      </c>
      <c r="AA171" s="266" t="s">
        <v>390</v>
      </c>
      <c r="AB171" s="266">
        <v>218</v>
      </c>
      <c r="AC171" s="81">
        <v>18</v>
      </c>
      <c r="AD171" s="82">
        <v>204006</v>
      </c>
      <c r="AE171" s="83">
        <v>158</v>
      </c>
      <c r="AF171" s="63">
        <v>25</v>
      </c>
      <c r="AG171" s="14">
        <v>188146</v>
      </c>
      <c r="AH171" s="64">
        <v>153</v>
      </c>
      <c r="AI171" s="81">
        <v>18</v>
      </c>
      <c r="AJ171" s="82">
        <v>286333</v>
      </c>
      <c r="AK171" s="83">
        <v>248</v>
      </c>
      <c r="AL171" s="63">
        <v>26</v>
      </c>
      <c r="AM171" s="14">
        <v>165694</v>
      </c>
      <c r="AN171" s="64">
        <v>173</v>
      </c>
      <c r="AO171" s="81">
        <v>13</v>
      </c>
      <c r="AP171" s="82">
        <v>215962</v>
      </c>
      <c r="AQ171" s="83">
        <v>227</v>
      </c>
      <c r="AR171" s="63">
        <v>11</v>
      </c>
      <c r="AS171" s="14">
        <v>271386</v>
      </c>
      <c r="AT171" s="64">
        <v>181</v>
      </c>
      <c r="AU171" s="78">
        <v>13</v>
      </c>
      <c r="AV171" s="79">
        <v>365300</v>
      </c>
      <c r="AW171" s="80">
        <v>121</v>
      </c>
      <c r="AX171" s="63">
        <v>32</v>
      </c>
      <c r="AY171" s="14">
        <v>299724</v>
      </c>
      <c r="AZ171" s="64">
        <v>151</v>
      </c>
      <c r="BA171" s="81">
        <v>23</v>
      </c>
      <c r="BB171" s="82">
        <v>275787</v>
      </c>
      <c r="BC171" s="83">
        <v>154</v>
      </c>
      <c r="BD171" s="63">
        <v>30</v>
      </c>
      <c r="BE171" s="14">
        <v>285174</v>
      </c>
      <c r="BF171" s="64">
        <v>97</v>
      </c>
      <c r="BG171" s="81">
        <v>29</v>
      </c>
      <c r="BH171" s="82">
        <v>1183285</v>
      </c>
      <c r="BI171" s="83">
        <v>74</v>
      </c>
      <c r="BJ171" s="61">
        <v>24</v>
      </c>
      <c r="BK171" s="13">
        <v>167129</v>
      </c>
      <c r="BL171" s="62">
        <v>115</v>
      </c>
      <c r="BM171" s="81">
        <v>33</v>
      </c>
      <c r="BN171" s="82">
        <v>193451</v>
      </c>
      <c r="BO171" s="83">
        <v>54</v>
      </c>
    </row>
    <row r="172" spans="1:67" x14ac:dyDescent="0.2">
      <c r="A172" s="20" t="s">
        <v>148</v>
      </c>
      <c r="B172" s="527">
        <v>6</v>
      </c>
      <c r="C172" s="528" t="s">
        <v>6385</v>
      </c>
      <c r="D172" s="529">
        <v>10</v>
      </c>
      <c r="E172" s="439">
        <v>7</v>
      </c>
      <c r="F172" s="440" t="s">
        <v>5652</v>
      </c>
      <c r="G172" s="441">
        <v>40</v>
      </c>
      <c r="H172" s="469">
        <v>7</v>
      </c>
      <c r="I172" s="469" t="s">
        <v>4902</v>
      </c>
      <c r="J172" s="470">
        <v>20</v>
      </c>
      <c r="K172" s="439">
        <v>8</v>
      </c>
      <c r="L172" s="440" t="s">
        <v>4155</v>
      </c>
      <c r="M172" s="441">
        <v>44</v>
      </c>
      <c r="N172" s="265">
        <v>8</v>
      </c>
      <c r="O172" s="266" t="s">
        <v>3370</v>
      </c>
      <c r="P172" s="266">
        <v>54</v>
      </c>
      <c r="Q172" s="142">
        <v>14</v>
      </c>
      <c r="R172" s="143" t="s">
        <v>2630</v>
      </c>
      <c r="S172" s="144">
        <v>98</v>
      </c>
      <c r="T172" s="132">
        <v>7</v>
      </c>
      <c r="U172" s="279" t="s">
        <v>1882</v>
      </c>
      <c r="V172" s="133">
        <v>17</v>
      </c>
      <c r="W172" s="307">
        <v>11</v>
      </c>
      <c r="X172" s="308" t="s">
        <v>1128</v>
      </c>
      <c r="Y172" s="309">
        <v>106</v>
      </c>
      <c r="Z172" s="265">
        <v>12</v>
      </c>
      <c r="AA172" s="266" t="s">
        <v>391</v>
      </c>
      <c r="AB172" s="266">
        <v>103</v>
      </c>
      <c r="AC172" s="81">
        <v>2</v>
      </c>
      <c r="AD172" s="82">
        <v>93000</v>
      </c>
      <c r="AE172" s="83">
        <v>73</v>
      </c>
      <c r="AF172" s="63">
        <v>11</v>
      </c>
      <c r="AG172" s="14">
        <v>73591</v>
      </c>
      <c r="AH172" s="64">
        <v>65</v>
      </c>
      <c r="AI172" s="81">
        <v>12</v>
      </c>
      <c r="AJ172" s="82">
        <v>106517</v>
      </c>
      <c r="AK172" s="83">
        <v>110</v>
      </c>
      <c r="AL172" s="63">
        <v>8</v>
      </c>
      <c r="AM172" s="14">
        <v>80566</v>
      </c>
      <c r="AN172" s="64">
        <v>97</v>
      </c>
      <c r="AO172" s="81">
        <v>5</v>
      </c>
      <c r="AP172" s="82">
        <v>131100</v>
      </c>
      <c r="AQ172" s="83">
        <v>131</v>
      </c>
      <c r="AR172" s="63">
        <v>5</v>
      </c>
      <c r="AS172" s="14">
        <v>126881</v>
      </c>
      <c r="AT172" s="64">
        <v>93</v>
      </c>
      <c r="AU172" s="78">
        <v>5</v>
      </c>
      <c r="AV172" s="79">
        <v>156780</v>
      </c>
      <c r="AW172" s="80">
        <v>58</v>
      </c>
      <c r="AX172" s="63">
        <v>9</v>
      </c>
      <c r="AY172" s="14">
        <v>165789</v>
      </c>
      <c r="AZ172" s="64">
        <v>93</v>
      </c>
      <c r="BA172" s="81">
        <v>11</v>
      </c>
      <c r="BB172" s="82">
        <v>146409</v>
      </c>
      <c r="BC172" s="83">
        <v>82</v>
      </c>
      <c r="BD172" s="63">
        <v>8</v>
      </c>
      <c r="BE172" s="14">
        <v>155812</v>
      </c>
      <c r="BF172" s="64">
        <v>101</v>
      </c>
      <c r="BG172" s="81">
        <v>7</v>
      </c>
      <c r="BH172" s="82">
        <v>139214</v>
      </c>
      <c r="BI172" s="83">
        <v>74</v>
      </c>
      <c r="BJ172" s="61">
        <v>9</v>
      </c>
      <c r="BK172" s="13">
        <v>118411</v>
      </c>
      <c r="BL172" s="62">
        <v>132</v>
      </c>
      <c r="BM172" s="81"/>
      <c r="BN172" s="82"/>
      <c r="BO172" s="83"/>
    </row>
    <row r="173" spans="1:67" x14ac:dyDescent="0.2">
      <c r="A173" s="20" t="s">
        <v>59</v>
      </c>
      <c r="B173" s="527">
        <v>5</v>
      </c>
      <c r="C173" s="528" t="s">
        <v>6386</v>
      </c>
      <c r="D173" s="529">
        <v>37</v>
      </c>
      <c r="E173" s="439">
        <v>4</v>
      </c>
      <c r="F173" s="440" t="s">
        <v>5653</v>
      </c>
      <c r="G173" s="441">
        <v>121</v>
      </c>
      <c r="H173" s="469">
        <v>7</v>
      </c>
      <c r="I173" s="469" t="s">
        <v>4903</v>
      </c>
      <c r="J173" s="470">
        <v>110</v>
      </c>
      <c r="K173" s="439">
        <v>14</v>
      </c>
      <c r="L173" s="440" t="s">
        <v>4156</v>
      </c>
      <c r="M173" s="441">
        <v>161</v>
      </c>
      <c r="N173" s="265">
        <v>11</v>
      </c>
      <c r="O173" s="266" t="s">
        <v>3371</v>
      </c>
      <c r="P173" s="266">
        <v>94</v>
      </c>
      <c r="Q173" s="142">
        <v>15</v>
      </c>
      <c r="R173" s="143" t="s">
        <v>2631</v>
      </c>
      <c r="S173" s="144">
        <v>127</v>
      </c>
      <c r="T173" s="132">
        <v>10</v>
      </c>
      <c r="U173" s="279" t="s">
        <v>1883</v>
      </c>
      <c r="V173" s="133">
        <v>315</v>
      </c>
      <c r="W173" s="307">
        <v>10</v>
      </c>
      <c r="X173" s="308" t="s">
        <v>1129</v>
      </c>
      <c r="Y173" s="309">
        <v>262</v>
      </c>
      <c r="Z173" s="265">
        <v>10</v>
      </c>
      <c r="AA173" s="266" t="s">
        <v>393</v>
      </c>
      <c r="AB173" s="266">
        <v>199</v>
      </c>
      <c r="AC173" s="81">
        <v>8</v>
      </c>
      <c r="AD173" s="82">
        <v>206250</v>
      </c>
      <c r="AE173" s="83">
        <v>269</v>
      </c>
      <c r="AF173" s="63">
        <v>7</v>
      </c>
      <c r="AG173" s="14">
        <v>274428</v>
      </c>
      <c r="AH173" s="64">
        <v>38</v>
      </c>
      <c r="AI173" s="81">
        <v>9</v>
      </c>
      <c r="AJ173" s="82">
        <v>322548</v>
      </c>
      <c r="AK173" s="83">
        <v>93</v>
      </c>
      <c r="AL173" s="63">
        <v>9</v>
      </c>
      <c r="AM173" s="14">
        <v>372000</v>
      </c>
      <c r="AN173" s="64">
        <v>288</v>
      </c>
      <c r="AO173" s="81">
        <v>5</v>
      </c>
      <c r="AP173" s="82">
        <v>263760</v>
      </c>
      <c r="AQ173" s="83">
        <v>261</v>
      </c>
      <c r="AR173" s="63">
        <v>1</v>
      </c>
      <c r="AS173" s="14">
        <v>186000</v>
      </c>
      <c r="AT173" s="64">
        <v>265</v>
      </c>
      <c r="AU173" s="78">
        <v>7</v>
      </c>
      <c r="AV173" s="79">
        <v>290129</v>
      </c>
      <c r="AW173" s="80">
        <v>138</v>
      </c>
      <c r="AX173" s="63">
        <v>7</v>
      </c>
      <c r="AY173" s="14">
        <v>436071</v>
      </c>
      <c r="AZ173" s="64">
        <v>160</v>
      </c>
      <c r="BA173" s="81">
        <v>5</v>
      </c>
      <c r="BB173" s="82">
        <v>213180</v>
      </c>
      <c r="BC173" s="83">
        <v>179</v>
      </c>
      <c r="BD173" s="63">
        <v>6</v>
      </c>
      <c r="BE173" s="14">
        <v>301917</v>
      </c>
      <c r="BF173" s="64">
        <v>144</v>
      </c>
      <c r="BG173" s="81">
        <v>15</v>
      </c>
      <c r="BH173" s="82">
        <v>298693</v>
      </c>
      <c r="BI173" s="83">
        <v>174</v>
      </c>
      <c r="BJ173" s="61">
        <v>12</v>
      </c>
      <c r="BK173" s="13">
        <v>292625</v>
      </c>
      <c r="BL173" s="62">
        <v>179</v>
      </c>
      <c r="BM173" s="81">
        <v>6</v>
      </c>
      <c r="BN173" s="82">
        <v>242500</v>
      </c>
      <c r="BO173" s="83">
        <v>101</v>
      </c>
    </row>
    <row r="174" spans="1:67" x14ac:dyDescent="0.2">
      <c r="A174" s="20" t="s">
        <v>165</v>
      </c>
      <c r="B174" s="527">
        <v>3</v>
      </c>
      <c r="C174" s="528" t="s">
        <v>6387</v>
      </c>
      <c r="D174" s="529">
        <v>31</v>
      </c>
      <c r="E174" s="439">
        <v>6</v>
      </c>
      <c r="F174" s="440" t="s">
        <v>5654</v>
      </c>
      <c r="G174" s="441">
        <v>104</v>
      </c>
      <c r="H174" s="469">
        <v>5</v>
      </c>
      <c r="I174" s="469" t="s">
        <v>4904</v>
      </c>
      <c r="J174" s="470">
        <v>61</v>
      </c>
      <c r="K174" s="439">
        <v>4</v>
      </c>
      <c r="L174" s="440" t="s">
        <v>284</v>
      </c>
      <c r="M174" s="441">
        <v>47</v>
      </c>
      <c r="N174" s="265">
        <v>6</v>
      </c>
      <c r="O174" s="266" t="s">
        <v>3372</v>
      </c>
      <c r="P174" s="266">
        <v>73</v>
      </c>
      <c r="Q174" s="142">
        <v>4</v>
      </c>
      <c r="R174" s="143" t="s">
        <v>2632</v>
      </c>
      <c r="S174" s="144">
        <v>186</v>
      </c>
      <c r="T174" s="132">
        <v>4</v>
      </c>
      <c r="U174" s="279" t="s">
        <v>1884</v>
      </c>
      <c r="V174" s="133">
        <v>200</v>
      </c>
      <c r="W174" s="307">
        <v>7</v>
      </c>
      <c r="X174" s="308" t="s">
        <v>1130</v>
      </c>
      <c r="Y174" s="309">
        <v>59</v>
      </c>
      <c r="Z174" s="265">
        <v>9</v>
      </c>
      <c r="AA174" s="266" t="s">
        <v>392</v>
      </c>
      <c r="AB174" s="266">
        <v>164</v>
      </c>
      <c r="AC174" s="81">
        <v>2</v>
      </c>
      <c r="AD174" s="82">
        <v>250500</v>
      </c>
      <c r="AE174" s="83">
        <v>298</v>
      </c>
      <c r="AF174" s="63">
        <v>3</v>
      </c>
      <c r="AG174" s="14">
        <v>212018</v>
      </c>
      <c r="AH174" s="64">
        <v>212</v>
      </c>
      <c r="AI174" s="81">
        <v>0</v>
      </c>
      <c r="AJ174" s="82"/>
      <c r="AK174" s="83"/>
      <c r="AL174" s="63">
        <v>0</v>
      </c>
      <c r="AN174" s="64"/>
      <c r="AO174" s="81">
        <v>1</v>
      </c>
      <c r="AP174" s="82">
        <v>365000</v>
      </c>
      <c r="AQ174" s="83">
        <v>195</v>
      </c>
      <c r="AR174" s="63">
        <v>3</v>
      </c>
      <c r="AS174" s="14">
        <v>114967</v>
      </c>
      <c r="AT174" s="64">
        <v>41</v>
      </c>
      <c r="AU174" s="81">
        <v>0</v>
      </c>
      <c r="AV174" s="82"/>
      <c r="AW174" s="83"/>
      <c r="AX174" s="63">
        <v>2</v>
      </c>
      <c r="AY174" s="14">
        <v>297500</v>
      </c>
      <c r="AZ174" s="64">
        <v>105</v>
      </c>
      <c r="BA174" s="81">
        <v>0</v>
      </c>
      <c r="BB174" s="82"/>
      <c r="BC174" s="83"/>
      <c r="BD174" s="63">
        <v>6</v>
      </c>
      <c r="BE174" s="14">
        <v>533717</v>
      </c>
      <c r="BF174" s="64">
        <v>147</v>
      </c>
      <c r="BG174" s="81">
        <v>5</v>
      </c>
      <c r="BH174" s="82">
        <v>223500</v>
      </c>
      <c r="BI174" s="83">
        <v>125</v>
      </c>
      <c r="BJ174" s="61">
        <v>3</v>
      </c>
      <c r="BK174" s="13">
        <v>268466</v>
      </c>
      <c r="BL174" s="62">
        <v>23</v>
      </c>
      <c r="BM174" s="81"/>
      <c r="BN174" s="82"/>
      <c r="BO174" s="83"/>
    </row>
    <row r="175" spans="1:67" x14ac:dyDescent="0.2">
      <c r="A175" s="20" t="s">
        <v>60</v>
      </c>
      <c r="B175" s="527">
        <v>20</v>
      </c>
      <c r="C175" s="528" t="s">
        <v>6388</v>
      </c>
      <c r="D175" s="529">
        <v>59</v>
      </c>
      <c r="E175" s="439">
        <v>48</v>
      </c>
      <c r="F175" s="440" t="s">
        <v>5655</v>
      </c>
      <c r="G175" s="441">
        <v>74</v>
      </c>
      <c r="H175" s="469">
        <v>38</v>
      </c>
      <c r="I175" s="469" t="s">
        <v>4905</v>
      </c>
      <c r="J175" s="470">
        <v>53</v>
      </c>
      <c r="K175" s="439">
        <v>27</v>
      </c>
      <c r="L175" s="440" t="s">
        <v>4157</v>
      </c>
      <c r="M175" s="441">
        <v>85</v>
      </c>
      <c r="N175" s="265">
        <v>42</v>
      </c>
      <c r="O175" s="266" t="s">
        <v>3373</v>
      </c>
      <c r="P175" s="266">
        <v>137</v>
      </c>
      <c r="Q175" s="142">
        <v>30</v>
      </c>
      <c r="R175" s="143" t="s">
        <v>2633</v>
      </c>
      <c r="S175" s="144">
        <v>105</v>
      </c>
      <c r="T175" s="132">
        <v>33</v>
      </c>
      <c r="U175" s="279" t="s">
        <v>1885</v>
      </c>
      <c r="V175" s="133">
        <v>114</v>
      </c>
      <c r="W175" s="307">
        <v>31</v>
      </c>
      <c r="X175" s="308" t="s">
        <v>1131</v>
      </c>
      <c r="Y175" s="309">
        <v>212</v>
      </c>
      <c r="Z175" s="265">
        <v>23</v>
      </c>
      <c r="AA175" s="266" t="s">
        <v>394</v>
      </c>
      <c r="AB175" s="266">
        <v>166</v>
      </c>
      <c r="AC175" s="81">
        <v>23</v>
      </c>
      <c r="AD175" s="82">
        <v>247609</v>
      </c>
      <c r="AE175" s="83">
        <v>239</v>
      </c>
      <c r="AF175" s="63">
        <v>19</v>
      </c>
      <c r="AG175" s="14">
        <v>201921</v>
      </c>
      <c r="AH175" s="64">
        <v>226</v>
      </c>
      <c r="AI175" s="81">
        <v>19</v>
      </c>
      <c r="AJ175" s="82">
        <v>355512</v>
      </c>
      <c r="AK175" s="83">
        <v>248</v>
      </c>
      <c r="AL175" s="63">
        <v>7</v>
      </c>
      <c r="AM175" s="14">
        <v>409750</v>
      </c>
      <c r="AN175" s="64">
        <v>216</v>
      </c>
      <c r="AO175" s="81">
        <v>15</v>
      </c>
      <c r="AP175" s="82">
        <v>257073</v>
      </c>
      <c r="AQ175" s="83">
        <v>191</v>
      </c>
      <c r="AR175" s="63">
        <v>7</v>
      </c>
      <c r="AS175" s="14">
        <v>251643</v>
      </c>
      <c r="AT175" s="64">
        <v>288</v>
      </c>
      <c r="AU175" s="78">
        <v>11</v>
      </c>
      <c r="AV175" s="79">
        <v>450836</v>
      </c>
      <c r="AW175" s="80">
        <v>127</v>
      </c>
      <c r="AX175" s="63">
        <v>20</v>
      </c>
      <c r="AY175" s="14">
        <v>533298</v>
      </c>
      <c r="AZ175" s="64">
        <v>110</v>
      </c>
      <c r="BA175" s="81">
        <v>24</v>
      </c>
      <c r="BB175" s="82">
        <v>195584</v>
      </c>
      <c r="BC175" s="83">
        <v>85</v>
      </c>
      <c r="BD175" s="63">
        <v>37</v>
      </c>
      <c r="BE175" s="14">
        <v>207649</v>
      </c>
      <c r="BF175" s="64">
        <v>136</v>
      </c>
      <c r="BG175" s="81">
        <v>26</v>
      </c>
      <c r="BH175" s="82">
        <v>221692</v>
      </c>
      <c r="BI175" s="83">
        <v>101</v>
      </c>
      <c r="BJ175" s="61">
        <v>27</v>
      </c>
      <c r="BK175" s="13">
        <v>150020</v>
      </c>
      <c r="BL175" s="62">
        <v>49</v>
      </c>
      <c r="BM175" s="81">
        <v>18</v>
      </c>
      <c r="BN175" s="82">
        <v>130866</v>
      </c>
      <c r="BO175" s="83">
        <v>129</v>
      </c>
    </row>
    <row r="176" spans="1:67" x14ac:dyDescent="0.2">
      <c r="A176" s="20" t="s">
        <v>149</v>
      </c>
      <c r="B176" s="527">
        <v>6</v>
      </c>
      <c r="C176" s="528" t="s">
        <v>6389</v>
      </c>
      <c r="D176" s="529">
        <v>53</v>
      </c>
      <c r="E176" s="439">
        <v>11</v>
      </c>
      <c r="F176" s="440" t="s">
        <v>5656</v>
      </c>
      <c r="G176" s="441">
        <v>85</v>
      </c>
      <c r="H176" s="469">
        <v>15</v>
      </c>
      <c r="I176" s="469" t="s">
        <v>4906</v>
      </c>
      <c r="J176" s="470">
        <v>88</v>
      </c>
      <c r="K176" s="439">
        <v>13</v>
      </c>
      <c r="L176" s="440" t="s">
        <v>4158</v>
      </c>
      <c r="M176" s="441">
        <v>111</v>
      </c>
      <c r="N176" s="265">
        <v>8</v>
      </c>
      <c r="O176" s="266" t="s">
        <v>1184</v>
      </c>
      <c r="P176" s="266">
        <v>139</v>
      </c>
      <c r="Q176" s="142">
        <v>9</v>
      </c>
      <c r="R176" s="143" t="s">
        <v>2634</v>
      </c>
      <c r="S176" s="144">
        <v>129</v>
      </c>
      <c r="T176" s="132">
        <v>12</v>
      </c>
      <c r="U176" s="279" t="s">
        <v>1886</v>
      </c>
      <c r="V176" s="133">
        <v>177</v>
      </c>
      <c r="W176" s="307">
        <v>10</v>
      </c>
      <c r="X176" s="308" t="s">
        <v>1132</v>
      </c>
      <c r="Y176" s="309">
        <v>205</v>
      </c>
      <c r="Z176" s="265">
        <v>10</v>
      </c>
      <c r="AA176" s="266" t="s">
        <v>395</v>
      </c>
      <c r="AB176" s="266">
        <v>254</v>
      </c>
      <c r="AC176" s="81">
        <v>15</v>
      </c>
      <c r="AD176" s="82">
        <v>527713</v>
      </c>
      <c r="AE176" s="83">
        <v>132</v>
      </c>
      <c r="AF176" s="63">
        <v>11</v>
      </c>
      <c r="AG176" s="14">
        <v>1071900</v>
      </c>
      <c r="AH176" s="64">
        <v>160</v>
      </c>
      <c r="AI176" s="81">
        <v>8</v>
      </c>
      <c r="AJ176" s="82">
        <v>498800</v>
      </c>
      <c r="AK176" s="83">
        <v>167</v>
      </c>
      <c r="AL176" s="63">
        <v>3</v>
      </c>
      <c r="AM176" s="14">
        <v>1119452</v>
      </c>
      <c r="AN176" s="64">
        <v>282</v>
      </c>
      <c r="AO176" s="81">
        <v>8</v>
      </c>
      <c r="AP176" s="82">
        <v>674062</v>
      </c>
      <c r="AQ176" s="83">
        <v>134</v>
      </c>
      <c r="AR176" s="63">
        <v>2</v>
      </c>
      <c r="AS176" s="14">
        <v>778500</v>
      </c>
      <c r="AT176" s="64">
        <v>193</v>
      </c>
      <c r="AU176" s="78">
        <v>8</v>
      </c>
      <c r="AV176" s="79">
        <v>274612</v>
      </c>
      <c r="AW176" s="80">
        <v>143</v>
      </c>
      <c r="AX176" s="63">
        <v>12</v>
      </c>
      <c r="AY176" s="14">
        <v>787117</v>
      </c>
      <c r="AZ176" s="64">
        <v>153</v>
      </c>
      <c r="BA176" s="81">
        <v>12</v>
      </c>
      <c r="BB176" s="82">
        <v>585025</v>
      </c>
      <c r="BC176" s="83">
        <v>111</v>
      </c>
      <c r="BD176" s="63">
        <v>7</v>
      </c>
      <c r="BE176" s="14">
        <v>848443</v>
      </c>
      <c r="BF176" s="64">
        <v>90</v>
      </c>
      <c r="BG176" s="81">
        <v>15</v>
      </c>
      <c r="BH176" s="82">
        <v>711320</v>
      </c>
      <c r="BI176" s="83">
        <v>213</v>
      </c>
      <c r="BJ176" s="61">
        <v>10</v>
      </c>
      <c r="BK176" s="13">
        <v>525145</v>
      </c>
      <c r="BL176" s="62">
        <v>41</v>
      </c>
      <c r="BM176" s="81"/>
      <c r="BN176" s="82"/>
      <c r="BO176" s="83"/>
    </row>
    <row r="177" spans="1:67" x14ac:dyDescent="0.2">
      <c r="A177" s="20" t="s">
        <v>150</v>
      </c>
      <c r="B177" s="527">
        <v>3</v>
      </c>
      <c r="C177" s="528" t="s">
        <v>2746</v>
      </c>
      <c r="D177" s="529">
        <v>115</v>
      </c>
      <c r="E177" s="439">
        <v>21</v>
      </c>
      <c r="F177" s="440" t="s">
        <v>5657</v>
      </c>
      <c r="G177" s="441">
        <v>38</v>
      </c>
      <c r="H177" s="469">
        <v>17</v>
      </c>
      <c r="I177" s="469" t="s">
        <v>4907</v>
      </c>
      <c r="J177" s="470">
        <v>25</v>
      </c>
      <c r="K177" s="439">
        <v>10</v>
      </c>
      <c r="L177" s="440" t="s">
        <v>4159</v>
      </c>
      <c r="M177" s="441">
        <v>100</v>
      </c>
      <c r="N177" s="265">
        <v>17</v>
      </c>
      <c r="O177" s="266" t="s">
        <v>3374</v>
      </c>
      <c r="P177" s="266">
        <v>79</v>
      </c>
      <c r="Q177" s="142">
        <v>12</v>
      </c>
      <c r="R177" s="143" t="s">
        <v>2635</v>
      </c>
      <c r="S177" s="144">
        <v>39</v>
      </c>
      <c r="T177" s="132">
        <v>12</v>
      </c>
      <c r="U177" s="279" t="s">
        <v>1887</v>
      </c>
      <c r="V177" s="133">
        <v>104</v>
      </c>
      <c r="W177" s="307">
        <v>10</v>
      </c>
      <c r="X177" s="308" t="s">
        <v>1133</v>
      </c>
      <c r="Y177" s="309">
        <v>140</v>
      </c>
      <c r="Z177" s="265">
        <v>7</v>
      </c>
      <c r="AA177" s="266" t="s">
        <v>396</v>
      </c>
      <c r="AB177" s="266">
        <v>113</v>
      </c>
      <c r="AC177" s="81">
        <v>10</v>
      </c>
      <c r="AD177" s="82">
        <v>138980</v>
      </c>
      <c r="AE177" s="83">
        <v>116</v>
      </c>
      <c r="AF177" s="63">
        <v>8</v>
      </c>
      <c r="AG177" s="14">
        <v>114068</v>
      </c>
      <c r="AH177" s="64">
        <v>129</v>
      </c>
      <c r="AI177" s="81">
        <v>7</v>
      </c>
      <c r="AJ177" s="82">
        <v>148447</v>
      </c>
      <c r="AK177" s="83">
        <v>147</v>
      </c>
      <c r="AL177" s="63">
        <v>6</v>
      </c>
      <c r="AM177" s="14">
        <v>119083</v>
      </c>
      <c r="AN177" s="64">
        <v>164</v>
      </c>
      <c r="AO177" s="81">
        <v>5</v>
      </c>
      <c r="AP177" s="82">
        <v>218800</v>
      </c>
      <c r="AQ177" s="83">
        <v>136</v>
      </c>
      <c r="AR177" s="63">
        <v>0</v>
      </c>
      <c r="AS177" s="14"/>
      <c r="AT177" s="64"/>
      <c r="AU177" s="78">
        <v>3</v>
      </c>
      <c r="AV177" s="79">
        <v>164333</v>
      </c>
      <c r="AW177" s="80">
        <v>171</v>
      </c>
      <c r="AX177" s="63">
        <v>8</v>
      </c>
      <c r="AY177" s="14">
        <v>302894</v>
      </c>
      <c r="AZ177" s="64">
        <v>67</v>
      </c>
      <c r="BA177" s="81">
        <v>12</v>
      </c>
      <c r="BB177" s="82">
        <v>209767</v>
      </c>
      <c r="BC177" s="83">
        <v>96</v>
      </c>
      <c r="BD177" s="63">
        <v>11</v>
      </c>
      <c r="BE177" s="14">
        <v>351786</v>
      </c>
      <c r="BF177" s="64">
        <v>131</v>
      </c>
      <c r="BG177" s="81">
        <v>18</v>
      </c>
      <c r="BH177" s="82">
        <v>173039</v>
      </c>
      <c r="BI177" s="83">
        <v>181</v>
      </c>
      <c r="BJ177" s="61">
        <v>4</v>
      </c>
      <c r="BK177" s="13">
        <v>249875</v>
      </c>
      <c r="BL177" s="62">
        <v>38</v>
      </c>
      <c r="BM177" s="81"/>
      <c r="BN177" s="82"/>
      <c r="BO177" s="83"/>
    </row>
    <row r="178" spans="1:67" x14ac:dyDescent="0.2">
      <c r="A178" s="20" t="s">
        <v>81</v>
      </c>
      <c r="B178" s="527">
        <v>0</v>
      </c>
      <c r="C178" s="528" t="s">
        <v>270</v>
      </c>
      <c r="D178" s="529">
        <v>0</v>
      </c>
      <c r="E178" s="439">
        <v>1</v>
      </c>
      <c r="F178" s="440" t="s">
        <v>5658</v>
      </c>
      <c r="G178" s="441">
        <v>1</v>
      </c>
      <c r="H178" s="469">
        <v>0</v>
      </c>
      <c r="I178" s="469" t="s">
        <v>270</v>
      </c>
      <c r="J178" s="470">
        <v>0</v>
      </c>
      <c r="K178" s="439">
        <v>0</v>
      </c>
      <c r="L178" s="440" t="s">
        <v>270</v>
      </c>
      <c r="M178" s="441">
        <v>0</v>
      </c>
      <c r="N178" s="265">
        <v>0</v>
      </c>
      <c r="O178" s="266" t="s">
        <v>270</v>
      </c>
      <c r="P178" s="266">
        <v>0</v>
      </c>
      <c r="Q178" s="142">
        <v>0</v>
      </c>
      <c r="R178" s="143" t="s">
        <v>270</v>
      </c>
      <c r="S178" s="144">
        <v>0</v>
      </c>
      <c r="T178" s="132">
        <v>0</v>
      </c>
      <c r="U178" s="279" t="s">
        <v>270</v>
      </c>
      <c r="V178" s="133">
        <v>0</v>
      </c>
      <c r="W178" s="307">
        <v>0</v>
      </c>
      <c r="X178" s="308" t="s">
        <v>270</v>
      </c>
      <c r="Y178" s="309">
        <v>0</v>
      </c>
      <c r="Z178" s="265">
        <v>1</v>
      </c>
      <c r="AA178" s="266" t="s">
        <v>397</v>
      </c>
      <c r="AB178" s="266">
        <v>121</v>
      </c>
      <c r="AC178" s="81">
        <v>1</v>
      </c>
      <c r="AD178" s="82">
        <v>266900</v>
      </c>
      <c r="AE178" s="83">
        <v>140</v>
      </c>
      <c r="AF178" s="63">
        <v>1</v>
      </c>
      <c r="AG178" s="14">
        <v>260000</v>
      </c>
      <c r="AH178" s="64">
        <v>132</v>
      </c>
      <c r="AI178" s="81">
        <v>0</v>
      </c>
      <c r="AJ178" s="82"/>
      <c r="AK178" s="83"/>
      <c r="AL178" s="63">
        <v>1</v>
      </c>
      <c r="AM178" s="14">
        <v>125000</v>
      </c>
      <c r="AN178" s="64">
        <v>27</v>
      </c>
      <c r="AO178" s="81">
        <v>0</v>
      </c>
      <c r="AP178" s="82"/>
      <c r="AQ178" s="83"/>
      <c r="AR178" s="63">
        <v>1</v>
      </c>
      <c r="AS178" s="14">
        <v>235000</v>
      </c>
      <c r="AT178" s="64">
        <v>148</v>
      </c>
      <c r="AU178" s="78"/>
      <c r="AV178" s="79"/>
      <c r="AW178" s="80"/>
      <c r="AX178" s="63"/>
      <c r="AZ178" s="64"/>
      <c r="BA178" s="81"/>
      <c r="BB178" s="82"/>
      <c r="BC178" s="83"/>
      <c r="BD178" s="63"/>
      <c r="BF178" s="64"/>
      <c r="BG178" s="81"/>
      <c r="BH178" s="82"/>
      <c r="BI178" s="83"/>
      <c r="BJ178" s="61"/>
      <c r="BK178" s="13"/>
      <c r="BL178" s="62"/>
      <c r="BM178" s="81"/>
      <c r="BN178" s="82"/>
      <c r="BO178" s="83"/>
    </row>
    <row r="179" spans="1:67" x14ac:dyDescent="0.2">
      <c r="A179" s="20" t="s">
        <v>151</v>
      </c>
      <c r="B179" s="527">
        <v>6</v>
      </c>
      <c r="C179" s="528" t="s">
        <v>6390</v>
      </c>
      <c r="D179" s="529">
        <v>71</v>
      </c>
      <c r="E179" s="439">
        <v>1</v>
      </c>
      <c r="F179" s="440" t="s">
        <v>1862</v>
      </c>
      <c r="G179" s="441">
        <v>78</v>
      </c>
      <c r="H179" s="469">
        <v>5</v>
      </c>
      <c r="I179" s="469" t="s">
        <v>4908</v>
      </c>
      <c r="J179" s="470">
        <v>70</v>
      </c>
      <c r="K179" s="439">
        <v>3</v>
      </c>
      <c r="L179" s="440" t="s">
        <v>1468</v>
      </c>
      <c r="M179" s="441">
        <v>128</v>
      </c>
      <c r="N179" s="265">
        <v>5</v>
      </c>
      <c r="O179" s="266" t="s">
        <v>3375</v>
      </c>
      <c r="P179" s="266">
        <v>99</v>
      </c>
      <c r="Q179" s="142">
        <v>8</v>
      </c>
      <c r="R179" s="143" t="s">
        <v>2636</v>
      </c>
      <c r="S179" s="144">
        <v>146</v>
      </c>
      <c r="T179" s="132">
        <v>6</v>
      </c>
      <c r="U179" s="279" t="s">
        <v>1888</v>
      </c>
      <c r="V179" s="133">
        <v>155</v>
      </c>
      <c r="W179" s="307">
        <v>6</v>
      </c>
      <c r="X179" s="308" t="s">
        <v>1134</v>
      </c>
      <c r="Y179" s="309">
        <v>106</v>
      </c>
      <c r="Z179" s="265">
        <v>4</v>
      </c>
      <c r="AA179" s="266" t="s">
        <v>398</v>
      </c>
      <c r="AB179" s="266">
        <v>73</v>
      </c>
      <c r="AC179" s="81">
        <v>5</v>
      </c>
      <c r="AD179" s="82">
        <v>121280</v>
      </c>
      <c r="AE179" s="83">
        <v>105</v>
      </c>
      <c r="AF179" s="63">
        <v>2</v>
      </c>
      <c r="AG179" s="14">
        <v>263750</v>
      </c>
      <c r="AH179" s="64">
        <v>136</v>
      </c>
      <c r="AI179" s="81">
        <v>2</v>
      </c>
      <c r="AJ179" s="82">
        <v>136500</v>
      </c>
      <c r="AK179" s="83">
        <v>145</v>
      </c>
      <c r="AL179" s="63">
        <v>3</v>
      </c>
      <c r="AM179" s="14">
        <v>491583</v>
      </c>
      <c r="AN179" s="64">
        <v>125</v>
      </c>
      <c r="AO179" s="81">
        <v>2</v>
      </c>
      <c r="AP179" s="82">
        <v>109325</v>
      </c>
      <c r="AQ179" s="83">
        <v>132</v>
      </c>
      <c r="AR179" s="63">
        <v>3</v>
      </c>
      <c r="AS179" s="14">
        <v>174467</v>
      </c>
      <c r="AT179" s="64">
        <v>78</v>
      </c>
      <c r="AU179" s="78">
        <v>4</v>
      </c>
      <c r="AV179" s="79">
        <v>180625</v>
      </c>
      <c r="AW179" s="80">
        <v>171</v>
      </c>
      <c r="AX179" s="63">
        <v>5</v>
      </c>
      <c r="AY179" s="14">
        <v>147800</v>
      </c>
      <c r="AZ179" s="64">
        <v>204</v>
      </c>
      <c r="BA179" s="81">
        <v>4</v>
      </c>
      <c r="BB179" s="82">
        <v>243500</v>
      </c>
      <c r="BC179" s="83">
        <v>70</v>
      </c>
      <c r="BD179" s="63">
        <v>4</v>
      </c>
      <c r="BE179" s="14">
        <v>243850</v>
      </c>
      <c r="BF179" s="64">
        <v>65</v>
      </c>
      <c r="BG179" s="81">
        <v>2</v>
      </c>
      <c r="BH179" s="82">
        <v>171750</v>
      </c>
      <c r="BI179" s="83">
        <v>124</v>
      </c>
      <c r="BJ179" s="61">
        <v>7</v>
      </c>
      <c r="BK179" s="13">
        <v>256471</v>
      </c>
      <c r="BL179" s="62">
        <v>74</v>
      </c>
      <c r="BM179" s="81"/>
      <c r="BN179" s="82"/>
      <c r="BO179" s="83"/>
    </row>
    <row r="180" spans="1:67" x14ac:dyDescent="0.2">
      <c r="A180" s="20" t="s">
        <v>152</v>
      </c>
      <c r="B180" s="527">
        <v>2</v>
      </c>
      <c r="C180" s="528" t="s">
        <v>1858</v>
      </c>
      <c r="D180" s="529">
        <v>6</v>
      </c>
      <c r="E180" s="439">
        <v>2</v>
      </c>
      <c r="F180" s="440" t="s">
        <v>5659</v>
      </c>
      <c r="G180" s="441">
        <v>33</v>
      </c>
      <c r="H180" s="469">
        <v>11</v>
      </c>
      <c r="I180" s="469" t="s">
        <v>4909</v>
      </c>
      <c r="J180" s="470">
        <v>68</v>
      </c>
      <c r="K180" s="439">
        <v>2</v>
      </c>
      <c r="L180" s="440" t="s">
        <v>4160</v>
      </c>
      <c r="M180" s="441">
        <v>205</v>
      </c>
      <c r="N180" s="265">
        <v>6</v>
      </c>
      <c r="O180" s="266" t="s">
        <v>3376</v>
      </c>
      <c r="P180" s="266">
        <v>57</v>
      </c>
      <c r="Q180" s="142">
        <v>6</v>
      </c>
      <c r="R180" s="143" t="s">
        <v>2637</v>
      </c>
      <c r="S180" s="144">
        <v>108</v>
      </c>
      <c r="T180" s="132">
        <v>4</v>
      </c>
      <c r="U180" s="279" t="s">
        <v>1889</v>
      </c>
      <c r="V180" s="133">
        <v>128</v>
      </c>
      <c r="W180" s="307">
        <v>4</v>
      </c>
      <c r="X180" s="308" t="s">
        <v>1135</v>
      </c>
      <c r="Y180" s="309">
        <v>103</v>
      </c>
      <c r="Z180" s="265">
        <v>4</v>
      </c>
      <c r="AA180" s="266" t="s">
        <v>399</v>
      </c>
      <c r="AB180" s="266">
        <v>203</v>
      </c>
      <c r="AC180" s="81">
        <v>4</v>
      </c>
      <c r="AD180" s="82">
        <v>66725</v>
      </c>
      <c r="AE180" s="83">
        <v>88</v>
      </c>
      <c r="AF180" s="63">
        <v>7</v>
      </c>
      <c r="AG180" s="14">
        <v>117971</v>
      </c>
      <c r="AH180" s="64">
        <v>83</v>
      </c>
      <c r="AI180" s="81">
        <v>4</v>
      </c>
      <c r="AJ180" s="82">
        <v>65884</v>
      </c>
      <c r="AK180" s="83">
        <v>128</v>
      </c>
      <c r="AL180" s="63">
        <v>2</v>
      </c>
      <c r="AM180" s="14">
        <v>178750</v>
      </c>
      <c r="AN180" s="64">
        <v>147</v>
      </c>
      <c r="AO180" s="81">
        <v>4</v>
      </c>
      <c r="AP180" s="82">
        <v>142500</v>
      </c>
      <c r="AQ180" s="83">
        <v>157</v>
      </c>
      <c r="AR180" s="63">
        <v>3</v>
      </c>
      <c r="AS180" s="14">
        <v>117167</v>
      </c>
      <c r="AT180" s="64">
        <v>51</v>
      </c>
      <c r="AU180" s="78">
        <v>1</v>
      </c>
      <c r="AV180" s="79">
        <v>170000</v>
      </c>
      <c r="AW180" s="80">
        <v>1431</v>
      </c>
      <c r="AX180" s="63">
        <v>1</v>
      </c>
      <c r="AY180" s="14">
        <v>125900</v>
      </c>
      <c r="AZ180" s="64">
        <v>123</v>
      </c>
      <c r="BA180" s="81">
        <v>4</v>
      </c>
      <c r="BB180" s="82">
        <v>119000</v>
      </c>
      <c r="BC180" s="83">
        <v>67</v>
      </c>
      <c r="BD180" s="63">
        <v>7</v>
      </c>
      <c r="BE180" s="14">
        <v>139021</v>
      </c>
      <c r="BF180" s="64">
        <v>84</v>
      </c>
      <c r="BG180" s="81">
        <v>3</v>
      </c>
      <c r="BH180" s="82">
        <v>84333</v>
      </c>
      <c r="BI180" s="83">
        <v>33</v>
      </c>
      <c r="BJ180" s="61">
        <v>4</v>
      </c>
      <c r="BK180" s="13">
        <v>95624</v>
      </c>
      <c r="BL180" s="62">
        <v>48</v>
      </c>
      <c r="BM180" s="81"/>
      <c r="BN180" s="82"/>
      <c r="BO180" s="83"/>
    </row>
    <row r="181" spans="1:67" x14ac:dyDescent="0.2">
      <c r="A181" s="20" t="s">
        <v>153</v>
      </c>
      <c r="B181" s="527">
        <v>4</v>
      </c>
      <c r="C181" s="528" t="s">
        <v>4884</v>
      </c>
      <c r="D181" s="529">
        <v>69</v>
      </c>
      <c r="E181" s="439">
        <v>3</v>
      </c>
      <c r="F181" s="440" t="s">
        <v>5660</v>
      </c>
      <c r="G181" s="441">
        <v>20</v>
      </c>
      <c r="H181" s="469">
        <v>5</v>
      </c>
      <c r="I181" s="469" t="s">
        <v>4910</v>
      </c>
      <c r="J181" s="470">
        <v>79</v>
      </c>
      <c r="K181" s="439">
        <v>7</v>
      </c>
      <c r="L181" s="440" t="s">
        <v>4161</v>
      </c>
      <c r="M181" s="441">
        <v>143</v>
      </c>
      <c r="N181" s="265">
        <v>1</v>
      </c>
      <c r="O181" s="266" t="s">
        <v>3377</v>
      </c>
      <c r="P181" s="266">
        <v>6</v>
      </c>
      <c r="Q181" s="142">
        <v>7</v>
      </c>
      <c r="R181" s="143" t="s">
        <v>2638</v>
      </c>
      <c r="S181" s="144">
        <v>33</v>
      </c>
      <c r="T181" s="132">
        <v>6</v>
      </c>
      <c r="U181" s="279" t="s">
        <v>1890</v>
      </c>
      <c r="V181" s="133">
        <v>47</v>
      </c>
      <c r="W181" s="307">
        <v>3</v>
      </c>
      <c r="X181" s="308" t="s">
        <v>1136</v>
      </c>
      <c r="Y181" s="309">
        <v>171</v>
      </c>
      <c r="Z181" s="265">
        <v>4</v>
      </c>
      <c r="AA181" s="266" t="s">
        <v>400</v>
      </c>
      <c r="AB181" s="266">
        <v>118</v>
      </c>
      <c r="AC181" s="81">
        <v>1</v>
      </c>
      <c r="AD181" s="82">
        <v>54600</v>
      </c>
      <c r="AE181" s="83">
        <v>21</v>
      </c>
      <c r="AF181" s="63">
        <v>2</v>
      </c>
      <c r="AG181" s="14">
        <v>173500</v>
      </c>
      <c r="AH181" s="64">
        <v>150</v>
      </c>
      <c r="AI181" s="81">
        <v>4</v>
      </c>
      <c r="AJ181" s="82">
        <v>106762</v>
      </c>
      <c r="AK181" s="83">
        <v>149</v>
      </c>
      <c r="AL181" s="63">
        <v>6</v>
      </c>
      <c r="AM181" s="14">
        <v>169450</v>
      </c>
      <c r="AN181" s="64">
        <v>98</v>
      </c>
      <c r="AO181" s="81">
        <v>0</v>
      </c>
      <c r="AP181" s="82"/>
      <c r="AQ181" s="83"/>
      <c r="AR181" s="63">
        <v>1</v>
      </c>
      <c r="AS181" s="14">
        <v>95000</v>
      </c>
      <c r="AT181" s="64">
        <v>281</v>
      </c>
      <c r="AU181" s="78">
        <v>1</v>
      </c>
      <c r="AV181" s="79">
        <v>271000</v>
      </c>
      <c r="AW181" s="80">
        <v>121</v>
      </c>
      <c r="AX181" s="63">
        <v>5</v>
      </c>
      <c r="AY181" s="14">
        <v>227580</v>
      </c>
      <c r="AZ181" s="64">
        <v>91</v>
      </c>
      <c r="BA181" s="81">
        <v>3</v>
      </c>
      <c r="BB181" s="82">
        <v>325033</v>
      </c>
      <c r="BC181" s="83">
        <v>112</v>
      </c>
      <c r="BD181" s="63">
        <v>3</v>
      </c>
      <c r="BE181" s="14">
        <v>216967</v>
      </c>
      <c r="BF181" s="64">
        <v>53</v>
      </c>
      <c r="BG181" s="81">
        <v>3</v>
      </c>
      <c r="BH181" s="82">
        <v>120833</v>
      </c>
      <c r="BI181" s="83">
        <v>156</v>
      </c>
      <c r="BJ181" s="61">
        <v>2</v>
      </c>
      <c r="BK181" s="13">
        <v>175250</v>
      </c>
      <c r="BL181" s="62">
        <v>54</v>
      </c>
      <c r="BM181" s="81"/>
      <c r="BN181" s="82"/>
      <c r="BO181" s="83"/>
    </row>
    <row r="182" spans="1:67" x14ac:dyDescent="0.2">
      <c r="A182" s="20" t="s">
        <v>254</v>
      </c>
      <c r="B182" s="527">
        <v>8</v>
      </c>
      <c r="C182" s="528" t="s">
        <v>6391</v>
      </c>
      <c r="D182" s="529">
        <v>53</v>
      </c>
      <c r="E182" s="439">
        <v>6</v>
      </c>
      <c r="F182" s="440" t="s">
        <v>5661</v>
      </c>
      <c r="G182" s="441">
        <v>56</v>
      </c>
      <c r="H182" s="469">
        <v>10</v>
      </c>
      <c r="I182" s="469" t="s">
        <v>4911</v>
      </c>
      <c r="J182" s="470">
        <v>54</v>
      </c>
      <c r="K182" s="439">
        <v>14</v>
      </c>
      <c r="L182" s="440" t="s">
        <v>4162</v>
      </c>
      <c r="M182" s="441">
        <v>60</v>
      </c>
      <c r="N182" s="265">
        <v>11</v>
      </c>
      <c r="O182" s="266" t="s">
        <v>3378</v>
      </c>
      <c r="P182" s="266">
        <v>97</v>
      </c>
      <c r="Q182" s="142">
        <v>9</v>
      </c>
      <c r="R182" s="143" t="s">
        <v>2639</v>
      </c>
      <c r="S182" s="144">
        <v>91</v>
      </c>
      <c r="T182" s="132">
        <v>3</v>
      </c>
      <c r="U182" s="279" t="s">
        <v>1891</v>
      </c>
      <c r="V182" s="133">
        <v>201</v>
      </c>
      <c r="W182" s="307">
        <v>5</v>
      </c>
      <c r="X182" s="308" t="s">
        <v>1137</v>
      </c>
      <c r="Y182" s="309">
        <v>91</v>
      </c>
      <c r="Z182" s="265">
        <v>11</v>
      </c>
      <c r="AA182" s="266" t="s">
        <v>401</v>
      </c>
      <c r="AB182" s="266">
        <v>115</v>
      </c>
      <c r="AC182" s="81">
        <v>12</v>
      </c>
      <c r="AD182" s="82">
        <v>184129</v>
      </c>
      <c r="AE182" s="83">
        <v>212</v>
      </c>
      <c r="AF182" s="63">
        <v>7</v>
      </c>
      <c r="AG182" s="14">
        <v>127914</v>
      </c>
      <c r="AH182" s="64">
        <v>118</v>
      </c>
      <c r="AI182" s="81">
        <v>7</v>
      </c>
      <c r="AJ182" s="82">
        <v>177571</v>
      </c>
      <c r="AK182" s="83">
        <v>140</v>
      </c>
      <c r="AL182" s="63">
        <v>3</v>
      </c>
      <c r="AM182" s="14">
        <v>93967</v>
      </c>
      <c r="AN182" s="64">
        <v>241</v>
      </c>
      <c r="AO182" s="81">
        <v>4</v>
      </c>
      <c r="AP182" s="82">
        <v>142125</v>
      </c>
      <c r="AQ182" s="83">
        <v>72</v>
      </c>
      <c r="AR182" s="63">
        <v>8</v>
      </c>
      <c r="AS182" s="14">
        <v>177738</v>
      </c>
      <c r="AT182" s="64">
        <v>122</v>
      </c>
      <c r="AU182" s="78">
        <v>2</v>
      </c>
      <c r="AV182" s="79">
        <v>168358</v>
      </c>
      <c r="AW182" s="80">
        <v>72</v>
      </c>
      <c r="AX182" s="63">
        <v>10</v>
      </c>
      <c r="AY182" s="14">
        <v>204185</v>
      </c>
      <c r="AZ182" s="64">
        <v>98</v>
      </c>
      <c r="BA182" s="81">
        <v>9</v>
      </c>
      <c r="BB182" s="82">
        <v>172144</v>
      </c>
      <c r="BC182" s="83">
        <v>117</v>
      </c>
      <c r="BD182" s="63">
        <v>11</v>
      </c>
      <c r="BE182" s="14">
        <v>200245</v>
      </c>
      <c r="BF182" s="64">
        <v>74</v>
      </c>
      <c r="BG182" s="81">
        <v>8</v>
      </c>
      <c r="BH182" s="82">
        <v>170350</v>
      </c>
      <c r="BI182" s="83">
        <v>82</v>
      </c>
      <c r="BJ182" s="61">
        <v>7</v>
      </c>
      <c r="BK182" s="13">
        <v>186614</v>
      </c>
      <c r="BL182" s="62">
        <v>60</v>
      </c>
      <c r="BM182" s="81"/>
      <c r="BN182" s="82"/>
      <c r="BO182" s="83"/>
    </row>
    <row r="183" spans="1:67" x14ac:dyDescent="0.2">
      <c r="A183" s="20" t="s">
        <v>154</v>
      </c>
      <c r="B183" s="527">
        <v>4</v>
      </c>
      <c r="C183" s="528" t="s">
        <v>6392</v>
      </c>
      <c r="D183" s="529">
        <v>72</v>
      </c>
      <c r="E183" s="439">
        <v>6</v>
      </c>
      <c r="F183" s="440" t="s">
        <v>5662</v>
      </c>
      <c r="G183" s="441">
        <v>63</v>
      </c>
      <c r="H183" s="469">
        <v>3</v>
      </c>
      <c r="I183" s="469" t="s">
        <v>4912</v>
      </c>
      <c r="J183" s="470">
        <v>24</v>
      </c>
      <c r="K183" s="439">
        <v>5</v>
      </c>
      <c r="L183" s="440" t="s">
        <v>4163</v>
      </c>
      <c r="M183" s="441">
        <v>64</v>
      </c>
      <c r="N183" s="265">
        <v>1</v>
      </c>
      <c r="O183" s="266" t="s">
        <v>3379</v>
      </c>
      <c r="P183" s="266">
        <v>206</v>
      </c>
      <c r="Q183" s="142">
        <v>2</v>
      </c>
      <c r="R183" s="143" t="s">
        <v>2640</v>
      </c>
      <c r="S183" s="144">
        <v>132</v>
      </c>
      <c r="T183" s="132">
        <v>5</v>
      </c>
      <c r="U183" s="279" t="s">
        <v>1892</v>
      </c>
      <c r="V183" s="133">
        <v>34</v>
      </c>
      <c r="W183" s="307">
        <v>7</v>
      </c>
      <c r="X183" s="308" t="s">
        <v>1138</v>
      </c>
      <c r="Y183" s="309">
        <v>173</v>
      </c>
      <c r="Z183" s="265">
        <v>2</v>
      </c>
      <c r="AA183" s="266" t="s">
        <v>402</v>
      </c>
      <c r="AB183" s="266">
        <v>402</v>
      </c>
      <c r="AC183" s="81">
        <v>4</v>
      </c>
      <c r="AD183" s="82">
        <v>289561</v>
      </c>
      <c r="AE183" s="83">
        <v>122</v>
      </c>
      <c r="AF183" s="63">
        <v>4</v>
      </c>
      <c r="AG183" s="14">
        <v>287125</v>
      </c>
      <c r="AH183" s="64">
        <v>174</v>
      </c>
      <c r="AI183" s="81">
        <v>5</v>
      </c>
      <c r="AJ183" s="82">
        <v>249392</v>
      </c>
      <c r="AK183" s="83">
        <v>145</v>
      </c>
      <c r="AL183" s="63">
        <v>3</v>
      </c>
      <c r="AM183" s="14">
        <v>138333</v>
      </c>
      <c r="AN183" s="64">
        <v>95</v>
      </c>
      <c r="AO183" s="81">
        <v>1</v>
      </c>
      <c r="AP183" s="82">
        <v>210000</v>
      </c>
      <c r="AQ183" s="83">
        <v>9</v>
      </c>
      <c r="AR183" s="63">
        <v>0</v>
      </c>
      <c r="AS183" s="14"/>
      <c r="AT183" s="64"/>
      <c r="AU183" s="81">
        <v>0</v>
      </c>
      <c r="AV183" s="82"/>
      <c r="AW183" s="83"/>
      <c r="AX183" s="63">
        <v>2</v>
      </c>
      <c r="AY183" s="14">
        <v>168500</v>
      </c>
      <c r="AZ183" s="64">
        <v>131</v>
      </c>
      <c r="BA183" s="81">
        <v>2</v>
      </c>
      <c r="BB183" s="82">
        <v>234450</v>
      </c>
      <c r="BC183" s="83">
        <v>214</v>
      </c>
      <c r="BD183" s="63">
        <v>6</v>
      </c>
      <c r="BE183" s="14">
        <v>230083</v>
      </c>
      <c r="BF183" s="64">
        <v>51</v>
      </c>
      <c r="BG183" s="81">
        <v>5</v>
      </c>
      <c r="BH183" s="82">
        <v>189780</v>
      </c>
      <c r="BI183" s="83">
        <v>101</v>
      </c>
      <c r="BJ183" s="61">
        <v>4</v>
      </c>
      <c r="BK183" s="13">
        <v>249250</v>
      </c>
      <c r="BL183" s="62">
        <v>79</v>
      </c>
      <c r="BM183" s="81"/>
      <c r="BN183" s="82"/>
      <c r="BO183" s="83"/>
    </row>
    <row r="184" spans="1:67" x14ac:dyDescent="0.2">
      <c r="A184" s="20" t="s">
        <v>14</v>
      </c>
      <c r="B184" s="527">
        <v>9</v>
      </c>
      <c r="C184" s="528" t="s">
        <v>6393</v>
      </c>
      <c r="D184" s="529">
        <v>68</v>
      </c>
      <c r="E184" s="439">
        <v>17</v>
      </c>
      <c r="F184" s="440" t="s">
        <v>5663</v>
      </c>
      <c r="G184" s="441">
        <v>39</v>
      </c>
      <c r="H184" s="469">
        <v>14</v>
      </c>
      <c r="I184" s="469" t="s">
        <v>4913</v>
      </c>
      <c r="J184" s="470">
        <v>97</v>
      </c>
      <c r="K184" s="439">
        <v>19</v>
      </c>
      <c r="L184" s="440" t="s">
        <v>4164</v>
      </c>
      <c r="M184" s="441">
        <v>81</v>
      </c>
      <c r="N184" s="265">
        <v>8</v>
      </c>
      <c r="O184" s="266" t="s">
        <v>3380</v>
      </c>
      <c r="P184" s="266">
        <v>33</v>
      </c>
      <c r="Q184" s="142">
        <v>15</v>
      </c>
      <c r="R184" s="143" t="s">
        <v>2641</v>
      </c>
      <c r="S184" s="144">
        <v>98</v>
      </c>
      <c r="T184" s="132">
        <v>8</v>
      </c>
      <c r="U184" s="279" t="s">
        <v>1893</v>
      </c>
      <c r="V184" s="133">
        <v>102</v>
      </c>
      <c r="W184" s="307">
        <v>11</v>
      </c>
      <c r="X184" s="308" t="s">
        <v>1139</v>
      </c>
      <c r="Y184" s="309">
        <v>104</v>
      </c>
      <c r="Z184" s="265">
        <v>10</v>
      </c>
      <c r="AA184" s="266" t="s">
        <v>403</v>
      </c>
      <c r="AB184" s="266">
        <v>139</v>
      </c>
      <c r="AC184" s="81">
        <v>7</v>
      </c>
      <c r="AD184" s="82">
        <v>143200</v>
      </c>
      <c r="AE184" s="83">
        <v>174</v>
      </c>
      <c r="AF184" s="63">
        <v>8</v>
      </c>
      <c r="AG184" s="14">
        <v>540238</v>
      </c>
      <c r="AH184" s="64">
        <v>82</v>
      </c>
      <c r="AI184" s="81">
        <v>12</v>
      </c>
      <c r="AJ184" s="82">
        <v>146320</v>
      </c>
      <c r="AK184" s="83">
        <v>173</v>
      </c>
      <c r="AL184" s="63">
        <v>7</v>
      </c>
      <c r="AM184" s="14">
        <v>155414</v>
      </c>
      <c r="AN184" s="64">
        <v>234</v>
      </c>
      <c r="AO184" s="81">
        <v>6</v>
      </c>
      <c r="AP184" s="82">
        <v>277308</v>
      </c>
      <c r="AQ184" s="83">
        <v>156</v>
      </c>
      <c r="AR184" s="63">
        <v>4</v>
      </c>
      <c r="AS184" s="14">
        <v>133425</v>
      </c>
      <c r="AT184" s="64">
        <v>190</v>
      </c>
      <c r="AU184" s="78">
        <v>7</v>
      </c>
      <c r="AV184" s="79">
        <v>243929</v>
      </c>
      <c r="AW184" s="80">
        <v>164</v>
      </c>
      <c r="AX184" s="63">
        <v>8</v>
      </c>
      <c r="AY184" s="14">
        <v>513250</v>
      </c>
      <c r="AZ184" s="64">
        <v>145</v>
      </c>
      <c r="BA184" s="81">
        <v>9</v>
      </c>
      <c r="BB184" s="82">
        <v>194656</v>
      </c>
      <c r="BC184" s="83">
        <v>179</v>
      </c>
      <c r="BD184" s="63">
        <v>7</v>
      </c>
      <c r="BE184" s="14">
        <v>194539</v>
      </c>
      <c r="BF184" s="64">
        <v>99</v>
      </c>
      <c r="BG184" s="81">
        <v>17</v>
      </c>
      <c r="BH184" s="82">
        <v>146701</v>
      </c>
      <c r="BI184" s="83">
        <v>87</v>
      </c>
      <c r="BJ184" s="61">
        <v>14</v>
      </c>
      <c r="BK184" s="13">
        <v>157454</v>
      </c>
      <c r="BL184" s="62">
        <v>38</v>
      </c>
      <c r="BM184" s="81">
        <v>9</v>
      </c>
      <c r="BN184" s="82">
        <v>144711</v>
      </c>
      <c r="BO184" s="83">
        <v>201</v>
      </c>
    </row>
    <row r="185" spans="1:67" x14ac:dyDescent="0.2">
      <c r="A185" s="20" t="s">
        <v>155</v>
      </c>
      <c r="B185" s="527">
        <v>15</v>
      </c>
      <c r="C185" s="528" t="s">
        <v>6394</v>
      </c>
      <c r="D185" s="529">
        <v>29</v>
      </c>
      <c r="E185" s="439">
        <v>16</v>
      </c>
      <c r="F185" s="440" t="s">
        <v>5664</v>
      </c>
      <c r="G185" s="441">
        <v>38</v>
      </c>
      <c r="H185" s="469">
        <v>24</v>
      </c>
      <c r="I185" s="469" t="s">
        <v>4914</v>
      </c>
      <c r="J185" s="470">
        <v>58</v>
      </c>
      <c r="K185" s="439">
        <v>21</v>
      </c>
      <c r="L185" s="440" t="s">
        <v>4165</v>
      </c>
      <c r="M185" s="441">
        <v>90</v>
      </c>
      <c r="N185" s="265">
        <v>11</v>
      </c>
      <c r="O185" s="266" t="s">
        <v>3381</v>
      </c>
      <c r="P185" s="266">
        <v>82</v>
      </c>
      <c r="Q185" s="142">
        <v>17</v>
      </c>
      <c r="R185" s="143" t="s">
        <v>2642</v>
      </c>
      <c r="S185" s="144">
        <v>91</v>
      </c>
      <c r="T185" s="132">
        <v>14</v>
      </c>
      <c r="U185" s="279" t="s">
        <v>1894</v>
      </c>
      <c r="V185" s="133">
        <v>171</v>
      </c>
      <c r="W185" s="307">
        <v>20</v>
      </c>
      <c r="X185" s="308" t="s">
        <v>1140</v>
      </c>
      <c r="Y185" s="309">
        <v>139</v>
      </c>
      <c r="Z185" s="265">
        <v>26</v>
      </c>
      <c r="AA185" s="266" t="s">
        <v>404</v>
      </c>
      <c r="AB185" s="266">
        <v>203</v>
      </c>
      <c r="AC185" s="81">
        <v>16</v>
      </c>
      <c r="AD185" s="82">
        <v>243719</v>
      </c>
      <c r="AE185" s="83">
        <v>228</v>
      </c>
      <c r="AF185" s="63">
        <v>13</v>
      </c>
      <c r="AG185" s="14">
        <v>213947</v>
      </c>
      <c r="AH185" s="64">
        <v>260</v>
      </c>
      <c r="AI185" s="81">
        <v>8</v>
      </c>
      <c r="AJ185" s="82">
        <v>206988</v>
      </c>
      <c r="AK185" s="83">
        <v>238</v>
      </c>
      <c r="AL185" s="63">
        <v>8</v>
      </c>
      <c r="AM185" s="14">
        <v>123031</v>
      </c>
      <c r="AN185" s="64">
        <v>198</v>
      </c>
      <c r="AO185" s="81">
        <v>6</v>
      </c>
      <c r="AP185" s="82">
        <v>185520</v>
      </c>
      <c r="AQ185" s="83">
        <v>135</v>
      </c>
      <c r="AR185" s="63">
        <v>10</v>
      </c>
      <c r="AS185" s="14">
        <v>126720</v>
      </c>
      <c r="AT185" s="64">
        <v>101</v>
      </c>
      <c r="AU185" s="78">
        <v>14</v>
      </c>
      <c r="AV185" s="79">
        <v>191921</v>
      </c>
      <c r="AW185" s="80">
        <v>127</v>
      </c>
      <c r="AX185" s="63">
        <v>19</v>
      </c>
      <c r="AY185" s="14">
        <v>162175</v>
      </c>
      <c r="AZ185" s="64">
        <v>153</v>
      </c>
      <c r="BA185" s="81">
        <v>20</v>
      </c>
      <c r="BB185" s="82">
        <v>219732</v>
      </c>
      <c r="BC185" s="83">
        <v>128</v>
      </c>
      <c r="BD185" s="63">
        <v>25</v>
      </c>
      <c r="BE185" s="14">
        <v>248633</v>
      </c>
      <c r="BF185" s="64">
        <v>114</v>
      </c>
      <c r="BG185" s="81">
        <v>17</v>
      </c>
      <c r="BH185" s="82">
        <v>149218</v>
      </c>
      <c r="BI185" s="83">
        <v>190</v>
      </c>
      <c r="BJ185" s="61">
        <v>12</v>
      </c>
      <c r="BK185" s="13">
        <v>173990</v>
      </c>
      <c r="BL185" s="62">
        <v>156</v>
      </c>
      <c r="BM185" s="81"/>
      <c r="BN185" s="82"/>
      <c r="BO185" s="83"/>
    </row>
    <row r="186" spans="1:67" x14ac:dyDescent="0.2">
      <c r="A186" s="20" t="s">
        <v>61</v>
      </c>
      <c r="B186" s="527">
        <v>7</v>
      </c>
      <c r="C186" s="528" t="s">
        <v>6395</v>
      </c>
      <c r="D186" s="529">
        <v>40</v>
      </c>
      <c r="E186" s="439">
        <v>15</v>
      </c>
      <c r="F186" s="440" t="s">
        <v>5665</v>
      </c>
      <c r="G186" s="441">
        <v>76</v>
      </c>
      <c r="H186" s="469">
        <v>20</v>
      </c>
      <c r="I186" s="469" t="s">
        <v>4915</v>
      </c>
      <c r="J186" s="470">
        <v>133</v>
      </c>
      <c r="K186" s="439">
        <v>14</v>
      </c>
      <c r="L186" s="440" t="s">
        <v>4166</v>
      </c>
      <c r="M186" s="441">
        <v>185</v>
      </c>
      <c r="N186" s="265">
        <v>18</v>
      </c>
      <c r="O186" s="266" t="s">
        <v>3382</v>
      </c>
      <c r="P186" s="266">
        <v>129</v>
      </c>
      <c r="Q186" s="142">
        <v>14</v>
      </c>
      <c r="R186" s="143" t="s">
        <v>2643</v>
      </c>
      <c r="S186" s="144">
        <v>223</v>
      </c>
      <c r="T186" s="132">
        <v>9</v>
      </c>
      <c r="U186" s="279" t="s">
        <v>1895</v>
      </c>
      <c r="V186" s="133">
        <v>178</v>
      </c>
      <c r="W186" s="307">
        <v>18</v>
      </c>
      <c r="X186" s="308" t="s">
        <v>1141</v>
      </c>
      <c r="Y186" s="309">
        <v>139</v>
      </c>
      <c r="Z186" s="265">
        <v>11</v>
      </c>
      <c r="AA186" s="266" t="s">
        <v>405</v>
      </c>
      <c r="AB186" s="266">
        <v>233</v>
      </c>
      <c r="AC186" s="81">
        <v>11</v>
      </c>
      <c r="AD186" s="82">
        <v>346598</v>
      </c>
      <c r="AE186" s="83">
        <v>168</v>
      </c>
      <c r="AF186" s="63">
        <v>10</v>
      </c>
      <c r="AG186" s="14">
        <v>187970</v>
      </c>
      <c r="AH186" s="64">
        <v>164</v>
      </c>
      <c r="AI186" s="81">
        <v>2</v>
      </c>
      <c r="AJ186" s="82">
        <v>157750</v>
      </c>
      <c r="AK186" s="83">
        <v>291</v>
      </c>
      <c r="AL186" s="63">
        <v>3</v>
      </c>
      <c r="AM186" s="14">
        <v>635000</v>
      </c>
      <c r="AN186" s="64">
        <v>214</v>
      </c>
      <c r="AO186" s="81">
        <v>8</v>
      </c>
      <c r="AP186" s="82">
        <v>218303</v>
      </c>
      <c r="AQ186" s="83">
        <v>76</v>
      </c>
      <c r="AR186" s="63">
        <v>4</v>
      </c>
      <c r="AS186" s="14">
        <v>270500</v>
      </c>
      <c r="AT186" s="64">
        <v>141</v>
      </c>
      <c r="AU186" s="78">
        <v>11</v>
      </c>
      <c r="AV186" s="79">
        <v>485364</v>
      </c>
      <c r="AW186" s="80">
        <v>156</v>
      </c>
      <c r="AX186" s="63">
        <v>7</v>
      </c>
      <c r="AY186" s="14">
        <v>314700</v>
      </c>
      <c r="AZ186" s="64">
        <v>124</v>
      </c>
      <c r="BA186" s="81">
        <v>15</v>
      </c>
      <c r="BB186" s="82">
        <v>321015</v>
      </c>
      <c r="BC186" s="83">
        <v>99</v>
      </c>
      <c r="BD186" s="63">
        <v>13</v>
      </c>
      <c r="BE186" s="14">
        <v>285377</v>
      </c>
      <c r="BF186" s="64">
        <v>120</v>
      </c>
      <c r="BG186" s="81">
        <v>13</v>
      </c>
      <c r="BH186" s="82">
        <v>228954</v>
      </c>
      <c r="BI186" s="83">
        <v>103</v>
      </c>
      <c r="BJ186" s="61">
        <v>12</v>
      </c>
      <c r="BK186" s="13">
        <v>297250</v>
      </c>
      <c r="BL186" s="62">
        <v>179</v>
      </c>
      <c r="BM186" s="81">
        <v>10</v>
      </c>
      <c r="BN186" s="82">
        <v>280500</v>
      </c>
      <c r="BO186" s="83">
        <v>362</v>
      </c>
    </row>
    <row r="187" spans="1:67" x14ac:dyDescent="0.2">
      <c r="A187" s="204" t="s">
        <v>92</v>
      </c>
      <c r="B187" s="204"/>
      <c r="C187" s="204"/>
      <c r="D187" s="473"/>
      <c r="E187" s="452"/>
      <c r="F187" s="452"/>
      <c r="G187" s="488"/>
      <c r="H187" s="422"/>
      <c r="I187" s="204"/>
      <c r="J187" s="473"/>
      <c r="K187" s="452"/>
      <c r="L187" s="453"/>
      <c r="M187" s="454"/>
      <c r="N187" s="204"/>
      <c r="O187" s="422"/>
      <c r="P187" s="423"/>
      <c r="Q187" s="192"/>
      <c r="R187" s="192"/>
      <c r="S187" s="334"/>
      <c r="T187" s="388"/>
      <c r="U187" s="389"/>
      <c r="V187" s="390"/>
      <c r="W187" s="69"/>
      <c r="X187" s="70"/>
      <c r="Y187" s="71"/>
      <c r="Z187" s="54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55"/>
      <c r="AM187" s="55"/>
      <c r="AN187" s="56"/>
      <c r="AO187" s="70"/>
      <c r="AP187" s="70"/>
      <c r="AQ187" s="71"/>
      <c r="AR187" s="205"/>
      <c r="AS187" s="205"/>
      <c r="AT187" s="213"/>
      <c r="AU187" s="206"/>
      <c r="AV187" s="206"/>
      <c r="AW187" s="212"/>
      <c r="AX187" s="207"/>
      <c r="AY187" s="207"/>
      <c r="AZ187" s="209"/>
      <c r="BA187" s="208"/>
      <c r="BB187" s="208"/>
      <c r="BC187" s="210"/>
      <c r="BD187" s="207"/>
      <c r="BE187" s="207"/>
      <c r="BF187" s="209"/>
      <c r="BG187" s="208"/>
      <c r="BH187" s="208"/>
      <c r="BI187" s="210"/>
      <c r="BJ187" s="207"/>
      <c r="BK187" s="207"/>
      <c r="BL187" s="209"/>
      <c r="BM187" s="157"/>
      <c r="BN187" s="157"/>
      <c r="BO187" s="158"/>
    </row>
    <row r="188" spans="1:67" x14ac:dyDescent="0.2">
      <c r="A188" s="200" t="s">
        <v>62</v>
      </c>
      <c r="B188" s="524">
        <v>217</v>
      </c>
      <c r="C188" s="525" t="s">
        <v>6409</v>
      </c>
      <c r="D188" s="526">
        <v>31</v>
      </c>
      <c r="E188" s="313">
        <v>339</v>
      </c>
      <c r="F188" s="461" t="s">
        <v>5682</v>
      </c>
      <c r="G188" s="462">
        <v>28</v>
      </c>
      <c r="H188" s="273">
        <v>348</v>
      </c>
      <c r="I188" s="476" t="s">
        <v>4931</v>
      </c>
      <c r="J188" s="477">
        <v>31</v>
      </c>
      <c r="K188" s="313">
        <v>333</v>
      </c>
      <c r="L188" s="461" t="s">
        <v>4182</v>
      </c>
      <c r="M188" s="462">
        <v>44</v>
      </c>
      <c r="N188" s="272">
        <v>291</v>
      </c>
      <c r="O188" s="273" t="s">
        <v>3399</v>
      </c>
      <c r="P188" s="274">
        <v>62</v>
      </c>
      <c r="Q188" s="221">
        <v>380</v>
      </c>
      <c r="R188" s="221" t="s">
        <v>2659</v>
      </c>
      <c r="S188" s="222">
        <v>62</v>
      </c>
      <c r="T188" s="248">
        <v>321</v>
      </c>
      <c r="U188" s="301" t="s">
        <v>1773</v>
      </c>
      <c r="V188" s="249">
        <v>71</v>
      </c>
      <c r="W188" s="313">
        <v>338</v>
      </c>
      <c r="X188" s="314" t="s">
        <v>1158</v>
      </c>
      <c r="Y188" s="315">
        <v>96</v>
      </c>
      <c r="Z188" s="272">
        <v>288</v>
      </c>
      <c r="AA188" s="273" t="s">
        <v>421</v>
      </c>
      <c r="AB188" s="274">
        <v>102</v>
      </c>
      <c r="AC188" s="76">
        <v>281</v>
      </c>
      <c r="AD188" s="76">
        <v>192790</v>
      </c>
      <c r="AE188" s="77">
        <v>110</v>
      </c>
      <c r="AF188" s="47">
        <v>305</v>
      </c>
      <c r="AG188" s="47">
        <v>182883</v>
      </c>
      <c r="AH188" s="60">
        <v>129</v>
      </c>
      <c r="AI188" s="76">
        <v>246</v>
      </c>
      <c r="AJ188" s="76">
        <v>188512</v>
      </c>
      <c r="AK188" s="77">
        <v>135</v>
      </c>
      <c r="AL188" s="47">
        <v>187</v>
      </c>
      <c r="AM188" s="47">
        <v>190861</v>
      </c>
      <c r="AN188" s="60">
        <v>140</v>
      </c>
      <c r="AO188" s="76">
        <v>194</v>
      </c>
      <c r="AP188" s="76">
        <v>198786</v>
      </c>
      <c r="AQ188" s="77">
        <v>127</v>
      </c>
      <c r="AR188" s="47">
        <v>162</v>
      </c>
      <c r="AS188" s="47">
        <v>204965</v>
      </c>
      <c r="AT188" s="60">
        <v>132</v>
      </c>
      <c r="AU188" s="95">
        <v>248</v>
      </c>
      <c r="AV188" s="95">
        <v>211056</v>
      </c>
      <c r="AW188" s="97">
        <v>127</v>
      </c>
      <c r="AX188" s="28">
        <v>358</v>
      </c>
      <c r="AY188" s="28">
        <v>219063</v>
      </c>
      <c r="AZ188" s="91">
        <v>119</v>
      </c>
      <c r="BA188" s="95">
        <v>325</v>
      </c>
      <c r="BB188" s="95">
        <v>230102</v>
      </c>
      <c r="BC188" s="97">
        <v>89</v>
      </c>
      <c r="BD188" s="28">
        <v>320</v>
      </c>
      <c r="BE188" s="28">
        <v>216352</v>
      </c>
      <c r="BF188" s="91">
        <v>89</v>
      </c>
      <c r="BG188" s="95">
        <v>302</v>
      </c>
      <c r="BH188" s="95">
        <v>215924</v>
      </c>
      <c r="BI188" s="97">
        <v>74</v>
      </c>
      <c r="BJ188" s="28">
        <v>329</v>
      </c>
      <c r="BK188" s="28">
        <v>192573</v>
      </c>
      <c r="BL188" s="91">
        <v>82</v>
      </c>
      <c r="BM188" s="95">
        <v>280</v>
      </c>
      <c r="BN188" s="76">
        <v>165454</v>
      </c>
      <c r="BO188" s="77">
        <v>77</v>
      </c>
    </row>
    <row r="189" spans="1:67" x14ac:dyDescent="0.2">
      <c r="A189" s="23" t="s">
        <v>248</v>
      </c>
      <c r="B189" s="527">
        <v>2</v>
      </c>
      <c r="C189" s="528" t="s">
        <v>6397</v>
      </c>
      <c r="D189" s="529">
        <v>30</v>
      </c>
      <c r="E189" s="307">
        <v>4</v>
      </c>
      <c r="F189" s="440" t="s">
        <v>5667</v>
      </c>
      <c r="G189" s="441">
        <v>9</v>
      </c>
      <c r="H189" s="266">
        <v>3</v>
      </c>
      <c r="I189" s="469" t="s">
        <v>4917</v>
      </c>
      <c r="J189" s="470">
        <v>18</v>
      </c>
      <c r="K189" s="307">
        <v>3</v>
      </c>
      <c r="L189" s="440" t="s">
        <v>4168</v>
      </c>
      <c r="M189" s="441">
        <v>67</v>
      </c>
      <c r="N189" s="265">
        <v>4</v>
      </c>
      <c r="O189" s="266" t="s">
        <v>3384</v>
      </c>
      <c r="P189" s="266">
        <v>56</v>
      </c>
      <c r="Q189" s="142">
        <v>10</v>
      </c>
      <c r="R189" s="143" t="s">
        <v>2645</v>
      </c>
      <c r="S189" s="144">
        <v>89</v>
      </c>
      <c r="T189" s="132">
        <v>5</v>
      </c>
      <c r="U189" s="279" t="s">
        <v>1897</v>
      </c>
      <c r="V189" s="133">
        <v>40</v>
      </c>
      <c r="W189" s="307">
        <v>1</v>
      </c>
      <c r="X189" s="308" t="s">
        <v>1143</v>
      </c>
      <c r="Y189" s="309">
        <v>58</v>
      </c>
      <c r="Z189" s="265">
        <v>2</v>
      </c>
      <c r="AA189" s="266" t="s">
        <v>407</v>
      </c>
      <c r="AB189" s="266">
        <v>36</v>
      </c>
      <c r="AC189" s="78">
        <v>3</v>
      </c>
      <c r="AD189" s="79">
        <v>199167</v>
      </c>
      <c r="AE189" s="80">
        <v>44</v>
      </c>
      <c r="AF189" s="61">
        <v>4</v>
      </c>
      <c r="AG189" s="13">
        <v>167075</v>
      </c>
      <c r="AH189" s="62">
        <v>106</v>
      </c>
      <c r="AI189" s="78">
        <v>4</v>
      </c>
      <c r="AJ189" s="79">
        <v>165625</v>
      </c>
      <c r="AK189" s="80">
        <v>96</v>
      </c>
      <c r="AL189" s="61">
        <v>5</v>
      </c>
      <c r="AM189" s="13">
        <v>227000</v>
      </c>
      <c r="AN189" s="62">
        <v>140</v>
      </c>
      <c r="AO189" s="78">
        <v>2</v>
      </c>
      <c r="AP189" s="79">
        <v>136500</v>
      </c>
      <c r="AQ189" s="80"/>
      <c r="AR189" s="61">
        <v>3</v>
      </c>
      <c r="AS189" s="13">
        <v>237500</v>
      </c>
      <c r="AT189" s="62">
        <v>111</v>
      </c>
      <c r="AU189" s="78">
        <v>2</v>
      </c>
      <c r="AV189" s="79">
        <v>130500</v>
      </c>
      <c r="AW189" s="80">
        <v>120</v>
      </c>
      <c r="AX189" s="63">
        <v>6</v>
      </c>
      <c r="AY189" s="14">
        <v>190783</v>
      </c>
      <c r="AZ189" s="64">
        <v>65</v>
      </c>
      <c r="BA189" s="81">
        <v>7</v>
      </c>
      <c r="BB189" s="82">
        <v>162486</v>
      </c>
      <c r="BC189" s="83">
        <v>71</v>
      </c>
      <c r="BD189" s="63">
        <v>3</v>
      </c>
      <c r="BE189" s="14">
        <v>244967</v>
      </c>
      <c r="BF189" s="64">
        <v>13</v>
      </c>
      <c r="BG189" s="81">
        <v>5</v>
      </c>
      <c r="BH189" s="82">
        <v>156400</v>
      </c>
      <c r="BI189" s="83">
        <v>34</v>
      </c>
      <c r="BJ189" s="61">
        <v>3</v>
      </c>
      <c r="BK189" s="13">
        <v>144233</v>
      </c>
      <c r="BL189" s="62">
        <v>116</v>
      </c>
      <c r="BM189" s="120"/>
      <c r="BN189" s="82"/>
      <c r="BO189" s="83"/>
    </row>
    <row r="190" spans="1:67" x14ac:dyDescent="0.2">
      <c r="A190" s="23" t="s">
        <v>156</v>
      </c>
      <c r="B190" s="527">
        <v>7</v>
      </c>
      <c r="C190" s="528" t="s">
        <v>6398</v>
      </c>
      <c r="D190" s="529">
        <v>8</v>
      </c>
      <c r="E190" s="439">
        <v>3</v>
      </c>
      <c r="F190" s="440" t="s">
        <v>5668</v>
      </c>
      <c r="G190" s="441">
        <v>71</v>
      </c>
      <c r="H190" s="469">
        <v>10</v>
      </c>
      <c r="I190" s="469" t="s">
        <v>4918</v>
      </c>
      <c r="J190" s="470">
        <v>30</v>
      </c>
      <c r="K190" s="439">
        <v>5</v>
      </c>
      <c r="L190" s="440" t="s">
        <v>4169</v>
      </c>
      <c r="M190" s="441">
        <v>43</v>
      </c>
      <c r="N190" s="265">
        <v>3</v>
      </c>
      <c r="O190" s="266" t="s">
        <v>3385</v>
      </c>
      <c r="P190" s="266">
        <v>61</v>
      </c>
      <c r="Q190" s="142">
        <v>6</v>
      </c>
      <c r="R190" s="143" t="s">
        <v>2646</v>
      </c>
      <c r="S190" s="144">
        <v>78</v>
      </c>
      <c r="T190" s="132">
        <v>5</v>
      </c>
      <c r="U190" s="279" t="s">
        <v>1898</v>
      </c>
      <c r="V190" s="133">
        <v>52</v>
      </c>
      <c r="W190" s="307">
        <v>4</v>
      </c>
      <c r="X190" s="308" t="s">
        <v>1144</v>
      </c>
      <c r="Y190" s="309">
        <v>148</v>
      </c>
      <c r="Z190" s="265">
        <v>0</v>
      </c>
      <c r="AA190" s="266" t="s">
        <v>270</v>
      </c>
      <c r="AB190" s="266">
        <v>0</v>
      </c>
      <c r="AC190" s="78">
        <v>2</v>
      </c>
      <c r="AD190" s="79">
        <v>169500</v>
      </c>
      <c r="AE190" s="80">
        <v>92</v>
      </c>
      <c r="AF190" s="61">
        <v>7</v>
      </c>
      <c r="AG190" s="13">
        <v>216071</v>
      </c>
      <c r="AH190" s="62">
        <v>104</v>
      </c>
      <c r="AI190" s="78">
        <v>0</v>
      </c>
      <c r="AJ190" s="79"/>
      <c r="AK190" s="80"/>
      <c r="AL190" s="61">
        <v>2</v>
      </c>
      <c r="AM190" s="13">
        <v>204250</v>
      </c>
      <c r="AN190" s="62">
        <v>108</v>
      </c>
      <c r="AO190" s="78">
        <v>2</v>
      </c>
      <c r="AP190" s="79">
        <v>191450</v>
      </c>
      <c r="AQ190" s="80">
        <v>164</v>
      </c>
      <c r="AR190" s="61">
        <v>3</v>
      </c>
      <c r="AS190" s="13">
        <v>300667</v>
      </c>
      <c r="AT190" s="62">
        <v>124</v>
      </c>
      <c r="AU190" s="78">
        <v>1</v>
      </c>
      <c r="AV190" s="79">
        <v>335000</v>
      </c>
      <c r="AW190" s="80">
        <v>26</v>
      </c>
      <c r="AX190" s="63">
        <v>3</v>
      </c>
      <c r="AY190" s="14">
        <v>222667</v>
      </c>
      <c r="AZ190" s="64">
        <v>79</v>
      </c>
      <c r="BA190" s="81">
        <v>3</v>
      </c>
      <c r="BB190" s="82">
        <v>232267</v>
      </c>
      <c r="BC190" s="83">
        <v>71</v>
      </c>
      <c r="BD190" s="63">
        <v>5</v>
      </c>
      <c r="BE190" s="14">
        <v>234000</v>
      </c>
      <c r="BF190" s="64">
        <v>92</v>
      </c>
      <c r="BG190" s="81">
        <v>5</v>
      </c>
      <c r="BH190" s="82">
        <v>233280</v>
      </c>
      <c r="BI190" s="83">
        <v>62</v>
      </c>
      <c r="BJ190" s="61">
        <v>2</v>
      </c>
      <c r="BK190" s="13">
        <v>199450</v>
      </c>
      <c r="BL190" s="62">
        <v>14</v>
      </c>
      <c r="BM190" s="120"/>
      <c r="BN190" s="82"/>
      <c r="BO190" s="83"/>
    </row>
    <row r="191" spans="1:67" x14ac:dyDescent="0.2">
      <c r="A191" s="23" t="s">
        <v>63</v>
      </c>
      <c r="B191" s="527">
        <v>4</v>
      </c>
      <c r="C191" s="528" t="s">
        <v>6399</v>
      </c>
      <c r="D191" s="529">
        <v>71</v>
      </c>
      <c r="E191" s="439">
        <v>5</v>
      </c>
      <c r="F191" s="440" t="s">
        <v>5669</v>
      </c>
      <c r="G191" s="441">
        <v>23</v>
      </c>
      <c r="H191" s="469">
        <v>6</v>
      </c>
      <c r="I191" s="469" t="s">
        <v>4919</v>
      </c>
      <c r="J191" s="470">
        <v>65</v>
      </c>
      <c r="K191" s="439">
        <v>9</v>
      </c>
      <c r="L191" s="440" t="s">
        <v>4170</v>
      </c>
      <c r="M191" s="441">
        <v>96</v>
      </c>
      <c r="N191" s="265">
        <v>9</v>
      </c>
      <c r="O191" s="266" t="s">
        <v>3386</v>
      </c>
      <c r="P191" s="266">
        <v>120</v>
      </c>
      <c r="Q191" s="142">
        <v>6</v>
      </c>
      <c r="R191" s="143" t="s">
        <v>2647</v>
      </c>
      <c r="S191" s="144">
        <v>141</v>
      </c>
      <c r="T191" s="132">
        <v>6</v>
      </c>
      <c r="U191" s="279" t="s">
        <v>1899</v>
      </c>
      <c r="V191" s="133">
        <v>103</v>
      </c>
      <c r="W191" s="307">
        <v>13</v>
      </c>
      <c r="X191" s="308" t="s">
        <v>1145</v>
      </c>
      <c r="Y191" s="309">
        <v>118</v>
      </c>
      <c r="Z191" s="265">
        <v>7</v>
      </c>
      <c r="AA191" s="266" t="s">
        <v>408</v>
      </c>
      <c r="AB191" s="266">
        <v>133</v>
      </c>
      <c r="AC191" s="78">
        <v>4</v>
      </c>
      <c r="AD191" s="79">
        <v>281625</v>
      </c>
      <c r="AE191" s="80">
        <v>137</v>
      </c>
      <c r="AF191" s="61">
        <v>9</v>
      </c>
      <c r="AG191" s="13">
        <v>389036</v>
      </c>
      <c r="AH191" s="62">
        <v>121</v>
      </c>
      <c r="AI191" s="78">
        <v>5</v>
      </c>
      <c r="AJ191" s="79">
        <v>290380</v>
      </c>
      <c r="AK191" s="80">
        <v>120</v>
      </c>
      <c r="AL191" s="61">
        <v>5</v>
      </c>
      <c r="AM191" s="13">
        <v>320610</v>
      </c>
      <c r="AN191" s="62">
        <v>114</v>
      </c>
      <c r="AO191" s="214">
        <v>3</v>
      </c>
      <c r="AP191" s="79">
        <v>238033</v>
      </c>
      <c r="AQ191" s="80">
        <v>31</v>
      </c>
      <c r="AR191" s="61">
        <v>2</v>
      </c>
      <c r="AS191" s="13">
        <v>307450</v>
      </c>
      <c r="AT191" s="62">
        <v>175</v>
      </c>
      <c r="AU191" s="78">
        <v>6</v>
      </c>
      <c r="AV191" s="79">
        <v>296317</v>
      </c>
      <c r="AW191" s="80">
        <v>77</v>
      </c>
      <c r="AX191" s="63">
        <v>5</v>
      </c>
      <c r="AY191" s="14">
        <v>305780</v>
      </c>
      <c r="AZ191" s="64">
        <v>174</v>
      </c>
      <c r="BA191" s="81">
        <v>3</v>
      </c>
      <c r="BB191" s="82">
        <v>258667</v>
      </c>
      <c r="BC191" s="83">
        <v>76</v>
      </c>
      <c r="BD191" s="211">
        <v>9</v>
      </c>
      <c r="BE191" s="14">
        <v>343422</v>
      </c>
      <c r="BF191" s="64">
        <v>134</v>
      </c>
      <c r="BG191" s="81">
        <v>4</v>
      </c>
      <c r="BH191" s="82">
        <v>238975</v>
      </c>
      <c r="BI191" s="83">
        <v>136</v>
      </c>
      <c r="BJ191" s="61">
        <v>6</v>
      </c>
      <c r="BK191" s="13">
        <v>276916</v>
      </c>
      <c r="BL191" s="62">
        <v>80</v>
      </c>
      <c r="BM191" s="81">
        <v>8</v>
      </c>
      <c r="BN191" s="82">
        <v>260092</v>
      </c>
      <c r="BO191" s="83">
        <v>88</v>
      </c>
    </row>
    <row r="192" spans="1:67" x14ac:dyDescent="0.2">
      <c r="A192" s="23" t="s">
        <v>64</v>
      </c>
      <c r="B192" s="527">
        <v>5</v>
      </c>
      <c r="C192" s="528" t="s">
        <v>6400</v>
      </c>
      <c r="D192" s="529">
        <v>46</v>
      </c>
      <c r="E192" s="439">
        <v>5</v>
      </c>
      <c r="F192" s="440" t="s">
        <v>5670</v>
      </c>
      <c r="G192" s="441">
        <v>23</v>
      </c>
      <c r="H192" s="469">
        <v>7</v>
      </c>
      <c r="I192" s="469" t="s">
        <v>4920</v>
      </c>
      <c r="J192" s="470">
        <v>54</v>
      </c>
      <c r="K192" s="439">
        <v>9</v>
      </c>
      <c r="L192" s="440" t="s">
        <v>4171</v>
      </c>
      <c r="M192" s="441">
        <v>73</v>
      </c>
      <c r="N192" s="265">
        <v>6</v>
      </c>
      <c r="O192" s="266" t="s">
        <v>3387</v>
      </c>
      <c r="P192" s="266">
        <v>150</v>
      </c>
      <c r="Q192" s="142">
        <v>10</v>
      </c>
      <c r="R192" s="143" t="s">
        <v>2648</v>
      </c>
      <c r="S192" s="144">
        <v>73</v>
      </c>
      <c r="T192" s="132">
        <v>7</v>
      </c>
      <c r="U192" s="279" t="s">
        <v>1900</v>
      </c>
      <c r="V192" s="133">
        <v>80</v>
      </c>
      <c r="W192" s="307">
        <v>3</v>
      </c>
      <c r="X192" s="308" t="s">
        <v>1146</v>
      </c>
      <c r="Y192" s="309">
        <v>82</v>
      </c>
      <c r="Z192" s="265">
        <v>4</v>
      </c>
      <c r="AA192" s="266" t="s">
        <v>409</v>
      </c>
      <c r="AB192" s="266">
        <v>160</v>
      </c>
      <c r="AC192" s="78">
        <v>7</v>
      </c>
      <c r="AD192" s="79">
        <v>128179</v>
      </c>
      <c r="AE192" s="80">
        <v>129</v>
      </c>
      <c r="AF192" s="61">
        <v>8</v>
      </c>
      <c r="AG192" s="13">
        <v>247253</v>
      </c>
      <c r="AH192" s="62">
        <v>89</v>
      </c>
      <c r="AI192" s="78">
        <v>0</v>
      </c>
      <c r="AJ192" s="79"/>
      <c r="AK192" s="80"/>
      <c r="AL192" s="61">
        <v>6</v>
      </c>
      <c r="AM192" s="13">
        <v>159192</v>
      </c>
      <c r="AN192" s="62">
        <v>181</v>
      </c>
      <c r="AO192" s="78">
        <v>5</v>
      </c>
      <c r="AP192" s="79">
        <v>163400</v>
      </c>
      <c r="AQ192" s="80">
        <v>58</v>
      </c>
      <c r="AR192" s="61">
        <v>2</v>
      </c>
      <c r="AS192" s="13">
        <v>164450</v>
      </c>
      <c r="AT192" s="62">
        <v>251</v>
      </c>
      <c r="AU192" s="78">
        <v>3</v>
      </c>
      <c r="AV192" s="79">
        <v>280000</v>
      </c>
      <c r="AW192" s="80">
        <v>151</v>
      </c>
      <c r="AX192" s="63">
        <v>6</v>
      </c>
      <c r="AY192" s="14">
        <v>252583</v>
      </c>
      <c r="AZ192" s="64">
        <v>131</v>
      </c>
      <c r="BA192" s="81">
        <v>3</v>
      </c>
      <c r="BB192" s="82">
        <v>229700</v>
      </c>
      <c r="BC192" s="83">
        <v>50</v>
      </c>
      <c r="BD192" s="63">
        <v>12</v>
      </c>
      <c r="BE192" s="14">
        <v>261892</v>
      </c>
      <c r="BF192" s="64">
        <v>74</v>
      </c>
      <c r="BG192" s="81">
        <v>6</v>
      </c>
      <c r="BH192" s="82">
        <v>242667</v>
      </c>
      <c r="BI192" s="83">
        <v>126</v>
      </c>
      <c r="BJ192" s="61">
        <v>5</v>
      </c>
      <c r="BK192" s="13">
        <v>177760</v>
      </c>
      <c r="BL192" s="62">
        <v>141</v>
      </c>
      <c r="BM192" s="81">
        <v>4</v>
      </c>
      <c r="BN192" s="82">
        <v>194475</v>
      </c>
      <c r="BO192" s="83">
        <v>41</v>
      </c>
    </row>
    <row r="193" spans="1:67" x14ac:dyDescent="0.2">
      <c r="A193" s="20" t="s">
        <v>65</v>
      </c>
      <c r="B193" s="527">
        <v>36</v>
      </c>
      <c r="C193" s="528" t="s">
        <v>4433</v>
      </c>
      <c r="D193" s="529">
        <v>21</v>
      </c>
      <c r="E193" s="439">
        <v>60</v>
      </c>
      <c r="F193" s="440" t="s">
        <v>5671</v>
      </c>
      <c r="G193" s="441">
        <v>32</v>
      </c>
      <c r="H193" s="469">
        <v>49</v>
      </c>
      <c r="I193" s="469" t="s">
        <v>4921</v>
      </c>
      <c r="J193" s="470">
        <v>15</v>
      </c>
      <c r="K193" s="439">
        <v>34</v>
      </c>
      <c r="L193" s="440" t="s">
        <v>4172</v>
      </c>
      <c r="M193" s="441">
        <v>31</v>
      </c>
      <c r="N193" s="265">
        <v>36</v>
      </c>
      <c r="O193" s="266" t="s">
        <v>3388</v>
      </c>
      <c r="P193" s="266">
        <v>54</v>
      </c>
      <c r="Q193" s="142">
        <v>49</v>
      </c>
      <c r="R193" s="143" t="s">
        <v>2649</v>
      </c>
      <c r="S193" s="144">
        <v>49</v>
      </c>
      <c r="T193" s="132">
        <v>46</v>
      </c>
      <c r="U193" s="279" t="s">
        <v>1901</v>
      </c>
      <c r="V193" s="133">
        <v>71</v>
      </c>
      <c r="W193" s="307">
        <v>38</v>
      </c>
      <c r="X193" s="308" t="s">
        <v>1147</v>
      </c>
      <c r="Y193" s="309">
        <v>70</v>
      </c>
      <c r="Z193" s="265">
        <v>43</v>
      </c>
      <c r="AA193" s="266" t="s">
        <v>410</v>
      </c>
      <c r="AB193" s="266">
        <v>95</v>
      </c>
      <c r="AC193" s="81">
        <v>50</v>
      </c>
      <c r="AD193" s="82">
        <v>242886</v>
      </c>
      <c r="AE193" s="83">
        <v>95</v>
      </c>
      <c r="AF193" s="63">
        <v>50</v>
      </c>
      <c r="AG193" s="14">
        <v>184752</v>
      </c>
      <c r="AH193" s="64">
        <v>143</v>
      </c>
      <c r="AI193" s="81">
        <v>40</v>
      </c>
      <c r="AJ193" s="82">
        <v>208754</v>
      </c>
      <c r="AK193" s="83">
        <v>131</v>
      </c>
      <c r="AL193" s="63">
        <v>19</v>
      </c>
      <c r="AM193" s="14">
        <v>208505</v>
      </c>
      <c r="AN193" s="64">
        <v>125</v>
      </c>
      <c r="AO193" s="81">
        <v>27</v>
      </c>
      <c r="AP193" s="82">
        <v>233444</v>
      </c>
      <c r="AQ193" s="83">
        <v>108</v>
      </c>
      <c r="AR193" s="63">
        <v>27</v>
      </c>
      <c r="AS193" s="14">
        <v>189859</v>
      </c>
      <c r="AT193" s="64">
        <v>90</v>
      </c>
      <c r="AU193" s="78">
        <v>34</v>
      </c>
      <c r="AV193" s="79">
        <v>222546</v>
      </c>
      <c r="AW193" s="80">
        <v>103</v>
      </c>
      <c r="AX193" s="63">
        <v>64</v>
      </c>
      <c r="AY193" s="14">
        <v>236092</v>
      </c>
      <c r="AZ193" s="64">
        <v>109</v>
      </c>
      <c r="BA193" s="81">
        <v>63</v>
      </c>
      <c r="BB193" s="82">
        <v>242052</v>
      </c>
      <c r="BC193" s="83">
        <v>78</v>
      </c>
      <c r="BD193" s="63">
        <v>36</v>
      </c>
      <c r="BE193" s="14">
        <v>263847</v>
      </c>
      <c r="BF193" s="64">
        <v>74</v>
      </c>
      <c r="BG193" s="81">
        <v>41</v>
      </c>
      <c r="BH193" s="82">
        <v>261546</v>
      </c>
      <c r="BI193" s="83">
        <v>66</v>
      </c>
      <c r="BJ193" s="61">
        <v>55</v>
      </c>
      <c r="BK193" s="13">
        <v>218196</v>
      </c>
      <c r="BL193" s="62">
        <v>83</v>
      </c>
      <c r="BM193" s="81">
        <v>46</v>
      </c>
      <c r="BN193" s="82">
        <v>181995</v>
      </c>
      <c r="BO193" s="83">
        <v>88</v>
      </c>
    </row>
    <row r="194" spans="1:67" x14ac:dyDescent="0.2">
      <c r="A194" s="20" t="s">
        <v>66</v>
      </c>
      <c r="B194" s="527">
        <v>34</v>
      </c>
      <c r="C194" s="528" t="s">
        <v>6401</v>
      </c>
      <c r="D194" s="529">
        <v>47</v>
      </c>
      <c r="E194" s="439">
        <v>60</v>
      </c>
      <c r="F194" s="440" t="s">
        <v>5672</v>
      </c>
      <c r="G194" s="441">
        <v>44</v>
      </c>
      <c r="H194" s="469">
        <v>48</v>
      </c>
      <c r="I194" s="469" t="s">
        <v>4922</v>
      </c>
      <c r="J194" s="470">
        <v>27</v>
      </c>
      <c r="K194" s="439">
        <v>48</v>
      </c>
      <c r="L194" s="440" t="s">
        <v>4173</v>
      </c>
      <c r="M194" s="441">
        <v>51</v>
      </c>
      <c r="N194" s="265">
        <v>45</v>
      </c>
      <c r="O194" s="266" t="s">
        <v>3389</v>
      </c>
      <c r="P194" s="266">
        <v>46</v>
      </c>
      <c r="Q194" s="142">
        <v>66</v>
      </c>
      <c r="R194" s="143" t="s">
        <v>2650</v>
      </c>
      <c r="S194" s="144">
        <v>73</v>
      </c>
      <c r="T194" s="132">
        <v>62</v>
      </c>
      <c r="U194" s="279" t="s">
        <v>1902</v>
      </c>
      <c r="V194" s="133">
        <v>79</v>
      </c>
      <c r="W194" s="307">
        <v>55</v>
      </c>
      <c r="X194" s="308" t="s">
        <v>1148</v>
      </c>
      <c r="Y194" s="309">
        <v>130</v>
      </c>
      <c r="Z194" s="265">
        <v>49</v>
      </c>
      <c r="AA194" s="266" t="s">
        <v>411</v>
      </c>
      <c r="AB194" s="266">
        <v>116</v>
      </c>
      <c r="AC194" s="81">
        <v>45</v>
      </c>
      <c r="AD194" s="82">
        <v>162869</v>
      </c>
      <c r="AE194" s="83">
        <v>101</v>
      </c>
      <c r="AF194" s="63">
        <v>64</v>
      </c>
      <c r="AG194" s="14">
        <v>149499</v>
      </c>
      <c r="AH194" s="64">
        <v>145</v>
      </c>
      <c r="AI194" s="81">
        <v>39</v>
      </c>
      <c r="AJ194" s="82">
        <v>148781</v>
      </c>
      <c r="AK194" s="83">
        <v>181</v>
      </c>
      <c r="AL194" s="63">
        <v>26</v>
      </c>
      <c r="AM194" s="14">
        <v>158335</v>
      </c>
      <c r="AN194" s="64">
        <v>145</v>
      </c>
      <c r="AO194" s="81">
        <v>39</v>
      </c>
      <c r="AP194" s="82">
        <v>182614</v>
      </c>
      <c r="AQ194" s="83">
        <v>114</v>
      </c>
      <c r="AR194" s="63">
        <v>21</v>
      </c>
      <c r="AS194" s="14">
        <v>182544</v>
      </c>
      <c r="AT194" s="64">
        <v>159</v>
      </c>
      <c r="AU194" s="78">
        <v>39</v>
      </c>
      <c r="AV194" s="79">
        <v>190443</v>
      </c>
      <c r="AW194" s="80">
        <v>116</v>
      </c>
      <c r="AX194" s="63">
        <v>45</v>
      </c>
      <c r="AY194" s="14">
        <v>196255</v>
      </c>
      <c r="AZ194" s="64">
        <v>108</v>
      </c>
      <c r="BA194" s="81">
        <v>41</v>
      </c>
      <c r="BB194" s="82">
        <v>209423</v>
      </c>
      <c r="BC194" s="83">
        <v>69</v>
      </c>
      <c r="BD194" s="63">
        <v>55</v>
      </c>
      <c r="BE194" s="14">
        <v>212256</v>
      </c>
      <c r="BF194" s="64">
        <v>89</v>
      </c>
      <c r="BG194" s="81">
        <v>48</v>
      </c>
      <c r="BH194" s="82">
        <v>187578</v>
      </c>
      <c r="BI194" s="83">
        <v>90</v>
      </c>
      <c r="BJ194" s="63">
        <v>42</v>
      </c>
      <c r="BK194" s="14">
        <v>170389</v>
      </c>
      <c r="BL194" s="64">
        <v>135</v>
      </c>
      <c r="BM194" s="81">
        <v>44</v>
      </c>
      <c r="BN194" s="82">
        <v>141361</v>
      </c>
      <c r="BO194" s="83">
        <v>89</v>
      </c>
    </row>
    <row r="195" spans="1:67" x14ac:dyDescent="0.2">
      <c r="A195" s="20" t="s">
        <v>67</v>
      </c>
      <c r="B195" s="527">
        <v>24</v>
      </c>
      <c r="C195" s="528" t="s">
        <v>6402</v>
      </c>
      <c r="D195" s="529">
        <v>25</v>
      </c>
      <c r="E195" s="439">
        <v>35</v>
      </c>
      <c r="F195" s="440" t="s">
        <v>5673</v>
      </c>
      <c r="G195" s="441">
        <v>16</v>
      </c>
      <c r="H195" s="469">
        <v>23</v>
      </c>
      <c r="I195" s="469" t="s">
        <v>4923</v>
      </c>
      <c r="J195" s="470">
        <v>20</v>
      </c>
      <c r="K195" s="439">
        <v>30</v>
      </c>
      <c r="L195" s="440" t="s">
        <v>4174</v>
      </c>
      <c r="M195" s="441">
        <v>34</v>
      </c>
      <c r="N195" s="265">
        <v>29</v>
      </c>
      <c r="O195" s="266" t="s">
        <v>3390</v>
      </c>
      <c r="P195" s="266">
        <v>55</v>
      </c>
      <c r="Q195" s="142">
        <v>33</v>
      </c>
      <c r="R195" s="143" t="s">
        <v>2651</v>
      </c>
      <c r="S195" s="144">
        <v>43</v>
      </c>
      <c r="T195" s="132">
        <v>25</v>
      </c>
      <c r="U195" s="279" t="s">
        <v>1903</v>
      </c>
      <c r="V195" s="133">
        <v>53</v>
      </c>
      <c r="W195" s="307">
        <v>24</v>
      </c>
      <c r="X195" s="308" t="s">
        <v>1149</v>
      </c>
      <c r="Y195" s="309">
        <v>117</v>
      </c>
      <c r="Z195" s="265">
        <v>28</v>
      </c>
      <c r="AA195" s="266" t="s">
        <v>412</v>
      </c>
      <c r="AB195" s="266">
        <v>105</v>
      </c>
      <c r="AC195" s="81">
        <v>23</v>
      </c>
      <c r="AD195" s="82">
        <v>223240</v>
      </c>
      <c r="AE195" s="83">
        <v>120</v>
      </c>
      <c r="AF195" s="63">
        <v>26</v>
      </c>
      <c r="AG195" s="14">
        <v>172942</v>
      </c>
      <c r="AH195" s="64">
        <v>122</v>
      </c>
      <c r="AI195" s="81">
        <v>17</v>
      </c>
      <c r="AJ195" s="82">
        <v>177579</v>
      </c>
      <c r="AK195" s="83">
        <v>130</v>
      </c>
      <c r="AL195" s="63">
        <v>24</v>
      </c>
      <c r="AM195" s="14">
        <v>201862</v>
      </c>
      <c r="AN195" s="64">
        <v>139</v>
      </c>
      <c r="AO195" s="81">
        <v>15</v>
      </c>
      <c r="AP195" s="82">
        <v>219394</v>
      </c>
      <c r="AQ195" s="83">
        <v>181</v>
      </c>
      <c r="AR195" s="63">
        <v>8</v>
      </c>
      <c r="AS195" s="14">
        <v>204488</v>
      </c>
      <c r="AT195" s="64">
        <v>243</v>
      </c>
      <c r="AU195" s="78">
        <v>28</v>
      </c>
      <c r="AV195" s="79">
        <v>210737</v>
      </c>
      <c r="AW195" s="80">
        <v>235</v>
      </c>
      <c r="AX195" s="63">
        <v>39</v>
      </c>
      <c r="AY195" s="14">
        <v>217345</v>
      </c>
      <c r="AZ195" s="64">
        <v>157</v>
      </c>
      <c r="BA195" s="81">
        <v>31</v>
      </c>
      <c r="BB195" s="82">
        <v>239000</v>
      </c>
      <c r="BC195" s="83">
        <v>152</v>
      </c>
      <c r="BD195" s="63">
        <v>25</v>
      </c>
      <c r="BE195" s="14">
        <v>234399</v>
      </c>
      <c r="BF195" s="64">
        <v>154</v>
      </c>
      <c r="BG195" s="81">
        <v>24</v>
      </c>
      <c r="BH195" s="82">
        <v>224426</v>
      </c>
      <c r="BI195" s="83">
        <v>86</v>
      </c>
      <c r="BJ195" s="63">
        <v>22</v>
      </c>
      <c r="BK195" s="14">
        <v>246713</v>
      </c>
      <c r="BL195" s="64">
        <v>44</v>
      </c>
      <c r="BM195" s="81">
        <v>18</v>
      </c>
      <c r="BN195" s="82">
        <v>191308</v>
      </c>
      <c r="BO195" s="83">
        <v>66</v>
      </c>
    </row>
    <row r="196" spans="1:67" x14ac:dyDescent="0.2">
      <c r="A196" s="20" t="s">
        <v>157</v>
      </c>
      <c r="B196" s="527">
        <v>15</v>
      </c>
      <c r="C196" s="528" t="s">
        <v>6403</v>
      </c>
      <c r="D196" s="529">
        <v>43</v>
      </c>
      <c r="E196" s="439">
        <v>17</v>
      </c>
      <c r="F196" s="440" t="s">
        <v>5674</v>
      </c>
      <c r="G196" s="441">
        <v>32</v>
      </c>
      <c r="H196" s="469">
        <v>13</v>
      </c>
      <c r="I196" s="469" t="s">
        <v>4924</v>
      </c>
      <c r="J196" s="470">
        <v>64</v>
      </c>
      <c r="K196" s="439">
        <v>13</v>
      </c>
      <c r="L196" s="440" t="s">
        <v>4175</v>
      </c>
      <c r="M196" s="441">
        <v>47</v>
      </c>
      <c r="N196" s="265">
        <v>18</v>
      </c>
      <c r="O196" s="266" t="s">
        <v>3391</v>
      </c>
      <c r="P196" s="266">
        <v>67</v>
      </c>
      <c r="Q196" s="142">
        <v>18</v>
      </c>
      <c r="R196" s="143" t="s">
        <v>2652</v>
      </c>
      <c r="S196" s="144">
        <v>54</v>
      </c>
      <c r="T196" s="132">
        <v>15</v>
      </c>
      <c r="U196" s="279" t="s">
        <v>1904</v>
      </c>
      <c r="V196" s="133">
        <v>61</v>
      </c>
      <c r="W196" s="307">
        <v>16</v>
      </c>
      <c r="X196" s="308" t="s">
        <v>1150</v>
      </c>
      <c r="Y196" s="309">
        <v>95</v>
      </c>
      <c r="Z196" s="265">
        <v>14</v>
      </c>
      <c r="AA196" s="266" t="s">
        <v>413</v>
      </c>
      <c r="AB196" s="266">
        <v>119</v>
      </c>
      <c r="AC196" s="81">
        <v>14</v>
      </c>
      <c r="AD196" s="82">
        <v>138743</v>
      </c>
      <c r="AE196" s="83">
        <v>106</v>
      </c>
      <c r="AF196" s="63">
        <v>7</v>
      </c>
      <c r="AG196" s="14">
        <v>171821</v>
      </c>
      <c r="AH196" s="64">
        <v>89</v>
      </c>
      <c r="AI196" s="81">
        <v>16</v>
      </c>
      <c r="AJ196" s="82">
        <v>137616</v>
      </c>
      <c r="AK196" s="83">
        <v>99</v>
      </c>
      <c r="AL196" s="63">
        <v>9</v>
      </c>
      <c r="AM196" s="14">
        <v>199167</v>
      </c>
      <c r="AN196" s="64">
        <v>175</v>
      </c>
      <c r="AO196" s="81">
        <v>8</v>
      </c>
      <c r="AP196" s="82">
        <v>170506</v>
      </c>
      <c r="AQ196" s="83">
        <v>150</v>
      </c>
      <c r="AR196" s="63">
        <v>148786</v>
      </c>
      <c r="AS196" s="14">
        <v>232</v>
      </c>
      <c r="AT196" s="64"/>
      <c r="AU196" s="78">
        <v>18</v>
      </c>
      <c r="AV196" s="79">
        <v>187583</v>
      </c>
      <c r="AW196" s="80">
        <v>137</v>
      </c>
      <c r="AX196" s="63">
        <v>11</v>
      </c>
      <c r="AY196" s="14">
        <v>179245</v>
      </c>
      <c r="AZ196" s="64">
        <v>125</v>
      </c>
      <c r="BA196" s="81">
        <v>25</v>
      </c>
      <c r="BB196" s="82">
        <v>202423</v>
      </c>
      <c r="BC196" s="83">
        <v>107</v>
      </c>
      <c r="BD196" s="63">
        <v>13</v>
      </c>
      <c r="BE196" s="14">
        <v>157792</v>
      </c>
      <c r="BF196" s="64">
        <v>120</v>
      </c>
      <c r="BG196" s="81">
        <v>8</v>
      </c>
      <c r="BH196" s="82">
        <v>188025</v>
      </c>
      <c r="BI196" s="83">
        <v>46</v>
      </c>
      <c r="BJ196" s="63">
        <v>10</v>
      </c>
      <c r="BK196" s="14">
        <v>152710</v>
      </c>
      <c r="BL196" s="64">
        <v>67</v>
      </c>
      <c r="BM196" s="81"/>
      <c r="BN196" s="82"/>
      <c r="BO196" s="83"/>
    </row>
    <row r="197" spans="1:67" x14ac:dyDescent="0.2">
      <c r="A197" s="20" t="s">
        <v>141</v>
      </c>
      <c r="B197" s="527">
        <v>1</v>
      </c>
      <c r="C197" s="528" t="s">
        <v>3111</v>
      </c>
      <c r="D197" s="529">
        <v>2</v>
      </c>
      <c r="E197" s="439">
        <v>1</v>
      </c>
      <c r="F197" s="440" t="s">
        <v>5675</v>
      </c>
      <c r="G197" s="441">
        <v>7</v>
      </c>
      <c r="H197" s="469">
        <v>4</v>
      </c>
      <c r="I197" s="469" t="s">
        <v>1297</v>
      </c>
      <c r="J197" s="470">
        <v>23</v>
      </c>
      <c r="K197" s="439">
        <v>1</v>
      </c>
      <c r="L197" s="440" t="s">
        <v>4064</v>
      </c>
      <c r="M197" s="441">
        <v>5</v>
      </c>
      <c r="N197" s="265">
        <v>3</v>
      </c>
      <c r="O197" s="266" t="s">
        <v>3392</v>
      </c>
      <c r="P197" s="266">
        <v>35</v>
      </c>
      <c r="Q197" s="142">
        <v>6</v>
      </c>
      <c r="R197" s="143" t="s">
        <v>2653</v>
      </c>
      <c r="S197" s="144">
        <v>81</v>
      </c>
      <c r="T197" s="132">
        <v>4</v>
      </c>
      <c r="U197" s="279" t="s">
        <v>1905</v>
      </c>
      <c r="V197" s="133">
        <v>45</v>
      </c>
      <c r="W197" s="307">
        <v>3</v>
      </c>
      <c r="X197" s="308" t="s">
        <v>1151</v>
      </c>
      <c r="Y197" s="309">
        <v>85</v>
      </c>
      <c r="Z197" s="265">
        <v>2</v>
      </c>
      <c r="AA197" s="266" t="s">
        <v>414</v>
      </c>
      <c r="AB197" s="266">
        <v>136</v>
      </c>
      <c r="AC197" s="81">
        <v>3</v>
      </c>
      <c r="AD197" s="82">
        <v>80833</v>
      </c>
      <c r="AE197" s="83">
        <v>81</v>
      </c>
      <c r="AF197" s="63">
        <v>1</v>
      </c>
      <c r="AG197" s="14">
        <v>78068</v>
      </c>
      <c r="AH197" s="64">
        <v>70</v>
      </c>
      <c r="AI197" s="81">
        <v>1</v>
      </c>
      <c r="AJ197" s="82">
        <v>108900</v>
      </c>
      <c r="AK197" s="83">
        <v>176</v>
      </c>
      <c r="AL197" s="63">
        <v>3</v>
      </c>
      <c r="AM197" s="14">
        <v>172500</v>
      </c>
      <c r="AN197" s="64">
        <v>189</v>
      </c>
      <c r="AO197" s="81">
        <v>0</v>
      </c>
      <c r="AP197" s="82"/>
      <c r="AQ197" s="83"/>
      <c r="AR197" s="63">
        <v>0</v>
      </c>
      <c r="AS197" s="14"/>
      <c r="AT197" s="64"/>
      <c r="AU197" s="78">
        <v>2</v>
      </c>
      <c r="AV197" s="79">
        <v>190300</v>
      </c>
      <c r="AW197" s="80">
        <v>64</v>
      </c>
      <c r="AX197" s="63">
        <v>4</v>
      </c>
      <c r="AY197" s="14">
        <v>164000</v>
      </c>
      <c r="AZ197" s="64">
        <v>40</v>
      </c>
      <c r="BA197" s="81">
        <v>0</v>
      </c>
      <c r="BB197" s="82"/>
      <c r="BC197" s="83"/>
      <c r="BD197" s="63">
        <v>0</v>
      </c>
      <c r="BF197" s="64"/>
      <c r="BG197" s="81">
        <v>0</v>
      </c>
      <c r="BH197" s="82"/>
      <c r="BI197" s="83"/>
      <c r="BJ197" s="63">
        <v>4</v>
      </c>
      <c r="BK197" s="14">
        <v>175725</v>
      </c>
      <c r="BL197" s="64">
        <v>75</v>
      </c>
      <c r="BM197" s="81"/>
      <c r="BN197" s="82"/>
      <c r="BO197" s="83"/>
    </row>
    <row r="198" spans="1:67" x14ac:dyDescent="0.2">
      <c r="A198" s="20" t="s">
        <v>158</v>
      </c>
      <c r="B198" s="527">
        <v>2</v>
      </c>
      <c r="C198" s="528" t="s">
        <v>4499</v>
      </c>
      <c r="D198" s="529">
        <v>22</v>
      </c>
      <c r="E198" s="439">
        <v>4</v>
      </c>
      <c r="F198" s="440" t="s">
        <v>5676</v>
      </c>
      <c r="G198" s="441">
        <v>4</v>
      </c>
      <c r="H198" s="469">
        <v>2</v>
      </c>
      <c r="I198" s="469" t="s">
        <v>4925</v>
      </c>
      <c r="J198" s="470">
        <v>92</v>
      </c>
      <c r="K198" s="439">
        <v>6</v>
      </c>
      <c r="L198" s="440" t="s">
        <v>4176</v>
      </c>
      <c r="M198" s="441">
        <v>89</v>
      </c>
      <c r="N198" s="265">
        <v>5</v>
      </c>
      <c r="O198" s="266" t="s">
        <v>3393</v>
      </c>
      <c r="P198" s="266">
        <v>77</v>
      </c>
      <c r="Q198" s="142">
        <v>8</v>
      </c>
      <c r="R198" s="143" t="s">
        <v>1867</v>
      </c>
      <c r="S198" s="144">
        <v>85</v>
      </c>
      <c r="T198" s="132">
        <v>4</v>
      </c>
      <c r="U198" s="279" t="s">
        <v>1906</v>
      </c>
      <c r="V198" s="133">
        <v>50</v>
      </c>
      <c r="W198" s="307">
        <v>4</v>
      </c>
      <c r="X198" s="308" t="s">
        <v>1152</v>
      </c>
      <c r="Y198" s="309">
        <v>39</v>
      </c>
      <c r="Z198" s="265">
        <v>7</v>
      </c>
      <c r="AA198" s="266" t="s">
        <v>415</v>
      </c>
      <c r="AB198" s="266">
        <v>149</v>
      </c>
      <c r="AC198" s="81">
        <v>5</v>
      </c>
      <c r="AD198" s="82">
        <v>246555</v>
      </c>
      <c r="AE198" s="83">
        <v>27</v>
      </c>
      <c r="AF198" s="63">
        <v>1</v>
      </c>
      <c r="AG198" s="14">
        <v>229000</v>
      </c>
      <c r="AH198" s="64">
        <v>66</v>
      </c>
      <c r="AI198" s="81">
        <v>4</v>
      </c>
      <c r="AJ198" s="82">
        <v>402000</v>
      </c>
      <c r="AK198" s="83">
        <v>77</v>
      </c>
      <c r="AL198" s="63">
        <v>1</v>
      </c>
      <c r="AM198" s="14">
        <v>250000</v>
      </c>
      <c r="AN198" s="64">
        <v>55</v>
      </c>
      <c r="AO198" s="81">
        <v>2</v>
      </c>
      <c r="AP198" s="82">
        <v>243750</v>
      </c>
      <c r="AQ198" s="83">
        <v>218</v>
      </c>
      <c r="AR198" s="63">
        <v>5</v>
      </c>
      <c r="AS198" s="14">
        <v>318400</v>
      </c>
      <c r="AT198" s="64">
        <v>183</v>
      </c>
      <c r="AU198" s="78">
        <v>4</v>
      </c>
      <c r="AV198" s="79">
        <v>266925</v>
      </c>
      <c r="AW198" s="80">
        <v>155</v>
      </c>
      <c r="AX198" s="63">
        <v>4</v>
      </c>
      <c r="AY198" s="14">
        <v>233025</v>
      </c>
      <c r="AZ198" s="64">
        <v>143</v>
      </c>
      <c r="BA198" s="81">
        <v>3</v>
      </c>
      <c r="BB198" s="82">
        <v>344000</v>
      </c>
      <c r="BC198" s="83">
        <v>107</v>
      </c>
      <c r="BD198" s="63">
        <v>2</v>
      </c>
      <c r="BE198" s="14">
        <v>395000</v>
      </c>
      <c r="BF198" s="64">
        <v>69</v>
      </c>
      <c r="BG198" s="81">
        <v>7</v>
      </c>
      <c r="BH198" s="82">
        <v>340379</v>
      </c>
      <c r="BI198" s="83">
        <v>70</v>
      </c>
      <c r="BJ198" s="63">
        <v>9</v>
      </c>
      <c r="BK198" s="14">
        <v>312311</v>
      </c>
      <c r="BL198" s="64">
        <v>119</v>
      </c>
      <c r="BM198" s="81"/>
      <c r="BN198" s="82"/>
      <c r="BO198" s="83"/>
    </row>
    <row r="199" spans="1:67" x14ac:dyDescent="0.2">
      <c r="A199" s="20" t="s">
        <v>68</v>
      </c>
      <c r="B199" s="527">
        <v>20</v>
      </c>
      <c r="C199" s="528" t="s">
        <v>6404</v>
      </c>
      <c r="D199" s="529">
        <v>38</v>
      </c>
      <c r="E199" s="439">
        <v>14</v>
      </c>
      <c r="F199" s="440" t="s">
        <v>5677</v>
      </c>
      <c r="G199" s="441">
        <v>21</v>
      </c>
      <c r="H199" s="469">
        <v>35</v>
      </c>
      <c r="I199" s="469" t="s">
        <v>4926</v>
      </c>
      <c r="J199" s="470">
        <v>38</v>
      </c>
      <c r="K199" s="439">
        <v>31</v>
      </c>
      <c r="L199" s="440" t="s">
        <v>4177</v>
      </c>
      <c r="M199" s="441">
        <v>39</v>
      </c>
      <c r="N199" s="265">
        <v>15</v>
      </c>
      <c r="O199" s="266" t="s">
        <v>3394</v>
      </c>
      <c r="P199" s="266">
        <v>68</v>
      </c>
      <c r="Q199" s="142">
        <v>26</v>
      </c>
      <c r="R199" s="143" t="s">
        <v>2654</v>
      </c>
      <c r="S199" s="144">
        <v>43</v>
      </c>
      <c r="T199" s="132">
        <v>24</v>
      </c>
      <c r="U199" s="279" t="s">
        <v>1907</v>
      </c>
      <c r="V199" s="133">
        <v>71</v>
      </c>
      <c r="W199" s="307">
        <v>25</v>
      </c>
      <c r="X199" s="308" t="s">
        <v>1153</v>
      </c>
      <c r="Y199" s="309">
        <v>89</v>
      </c>
      <c r="Z199" s="265">
        <v>28</v>
      </c>
      <c r="AA199" s="266" t="s">
        <v>416</v>
      </c>
      <c r="AB199" s="266">
        <v>96</v>
      </c>
      <c r="AC199" s="81">
        <v>16</v>
      </c>
      <c r="AD199" s="82">
        <v>294864</v>
      </c>
      <c r="AE199" s="83">
        <v>200</v>
      </c>
      <c r="AF199" s="63">
        <v>19</v>
      </c>
      <c r="AG199" s="14">
        <v>284032</v>
      </c>
      <c r="AH199" s="64">
        <v>106</v>
      </c>
      <c r="AI199" s="81">
        <v>21</v>
      </c>
      <c r="AJ199" s="82">
        <v>287512</v>
      </c>
      <c r="AK199" s="83">
        <v>114</v>
      </c>
      <c r="AL199" s="63">
        <v>13</v>
      </c>
      <c r="AM199" s="14">
        <v>330515</v>
      </c>
      <c r="AN199" s="64">
        <v>149</v>
      </c>
      <c r="AO199" s="81">
        <v>16</v>
      </c>
      <c r="AP199" s="82">
        <v>304870</v>
      </c>
      <c r="AQ199" s="83">
        <v>110</v>
      </c>
      <c r="AR199" s="63">
        <v>13</v>
      </c>
      <c r="AS199" s="14">
        <v>276000</v>
      </c>
      <c r="AT199" s="64">
        <v>114</v>
      </c>
      <c r="AU199" s="78">
        <v>15</v>
      </c>
      <c r="AV199" s="79">
        <v>336587</v>
      </c>
      <c r="AW199" s="80">
        <v>76</v>
      </c>
      <c r="AX199" s="63">
        <v>28</v>
      </c>
      <c r="AY199" s="14">
        <v>308804</v>
      </c>
      <c r="AZ199" s="64">
        <v>105</v>
      </c>
      <c r="BA199" s="81">
        <v>16</v>
      </c>
      <c r="BB199" s="82">
        <v>322931</v>
      </c>
      <c r="BC199" s="83">
        <v>109</v>
      </c>
      <c r="BD199" s="63">
        <v>14</v>
      </c>
      <c r="BE199" s="14">
        <v>249557</v>
      </c>
      <c r="BF199" s="64">
        <v>86</v>
      </c>
      <c r="BG199" s="81">
        <v>24</v>
      </c>
      <c r="BH199" s="82">
        <v>294121</v>
      </c>
      <c r="BI199" s="83">
        <v>82</v>
      </c>
      <c r="BJ199" s="63">
        <v>18</v>
      </c>
      <c r="BK199" s="14">
        <v>248900</v>
      </c>
      <c r="BL199" s="64">
        <v>70</v>
      </c>
      <c r="BM199" s="81">
        <v>13</v>
      </c>
      <c r="BN199" s="82">
        <v>247575</v>
      </c>
      <c r="BO199" s="83">
        <v>66</v>
      </c>
    </row>
    <row r="200" spans="1:67" x14ac:dyDescent="0.2">
      <c r="A200" s="20" t="s">
        <v>69</v>
      </c>
      <c r="B200" s="527">
        <v>12</v>
      </c>
      <c r="C200" s="528" t="s">
        <v>6405</v>
      </c>
      <c r="D200" s="529">
        <v>21</v>
      </c>
      <c r="E200" s="439">
        <v>22</v>
      </c>
      <c r="F200" s="440" t="s">
        <v>5678</v>
      </c>
      <c r="G200" s="441">
        <v>28</v>
      </c>
      <c r="H200" s="469">
        <v>28</v>
      </c>
      <c r="I200" s="469" t="s">
        <v>4927</v>
      </c>
      <c r="J200" s="470">
        <v>36</v>
      </c>
      <c r="K200" s="439">
        <v>22</v>
      </c>
      <c r="L200" s="440" t="s">
        <v>4178</v>
      </c>
      <c r="M200" s="441">
        <v>50</v>
      </c>
      <c r="N200" s="265">
        <v>18</v>
      </c>
      <c r="O200" s="266" t="s">
        <v>3395</v>
      </c>
      <c r="P200" s="266">
        <v>69</v>
      </c>
      <c r="Q200" s="142">
        <v>26</v>
      </c>
      <c r="R200" s="143" t="s">
        <v>2655</v>
      </c>
      <c r="S200" s="144">
        <v>48</v>
      </c>
      <c r="T200" s="132">
        <v>14</v>
      </c>
      <c r="U200" s="279" t="s">
        <v>1908</v>
      </c>
      <c r="V200" s="133">
        <v>89</v>
      </c>
      <c r="W200" s="307">
        <v>24</v>
      </c>
      <c r="X200" s="308" t="s">
        <v>1154</v>
      </c>
      <c r="Y200" s="309">
        <v>80</v>
      </c>
      <c r="Z200" s="265">
        <v>9</v>
      </c>
      <c r="AA200" s="266" t="s">
        <v>417</v>
      </c>
      <c r="AB200" s="266">
        <v>99</v>
      </c>
      <c r="AC200" s="81">
        <v>11</v>
      </c>
      <c r="AD200" s="82">
        <v>178782</v>
      </c>
      <c r="AE200" s="83">
        <v>94</v>
      </c>
      <c r="AF200" s="63">
        <v>17</v>
      </c>
      <c r="AG200" s="14">
        <v>138356</v>
      </c>
      <c r="AH200" s="64">
        <v>157</v>
      </c>
      <c r="AI200" s="81">
        <v>14</v>
      </c>
      <c r="AJ200" s="82">
        <v>170557</v>
      </c>
      <c r="AK200" s="83">
        <v>84</v>
      </c>
      <c r="AL200" s="63">
        <v>8</v>
      </c>
      <c r="AM200" s="14">
        <v>219792</v>
      </c>
      <c r="AN200" s="64">
        <v>121</v>
      </c>
      <c r="AO200" s="81">
        <v>9</v>
      </c>
      <c r="AP200" s="82">
        <v>198523</v>
      </c>
      <c r="AQ200" s="83">
        <v>141</v>
      </c>
      <c r="AR200" s="63">
        <v>13</v>
      </c>
      <c r="AS200" s="14">
        <v>210327</v>
      </c>
      <c r="AT200" s="64">
        <v>89</v>
      </c>
      <c r="AU200" s="78">
        <v>11</v>
      </c>
      <c r="AV200" s="79">
        <v>219889</v>
      </c>
      <c r="AW200" s="80">
        <v>135</v>
      </c>
      <c r="AX200" s="63">
        <v>16</v>
      </c>
      <c r="AY200" s="14">
        <v>227036</v>
      </c>
      <c r="AZ200" s="64">
        <v>108</v>
      </c>
      <c r="BA200" s="81">
        <v>26</v>
      </c>
      <c r="BB200" s="82">
        <v>273234</v>
      </c>
      <c r="BC200" s="83">
        <v>91</v>
      </c>
      <c r="BD200" s="63">
        <v>14</v>
      </c>
      <c r="BE200" s="14">
        <v>172964</v>
      </c>
      <c r="BF200" s="64">
        <v>67</v>
      </c>
      <c r="BG200" s="81">
        <v>10</v>
      </c>
      <c r="BH200" s="82">
        <v>120740</v>
      </c>
      <c r="BI200" s="83">
        <v>90</v>
      </c>
      <c r="BJ200" s="63">
        <v>19</v>
      </c>
      <c r="BK200" s="14">
        <v>174001</v>
      </c>
      <c r="BL200" s="64">
        <v>85</v>
      </c>
      <c r="BM200" s="81">
        <v>10</v>
      </c>
      <c r="BN200" s="82">
        <v>148036</v>
      </c>
      <c r="BO200" s="83">
        <v>49</v>
      </c>
    </row>
    <row r="201" spans="1:67" x14ac:dyDescent="0.2">
      <c r="A201" s="20" t="s">
        <v>255</v>
      </c>
      <c r="B201" s="527">
        <v>8</v>
      </c>
      <c r="C201" s="528" t="s">
        <v>6406</v>
      </c>
      <c r="D201" s="529">
        <v>45</v>
      </c>
      <c r="E201" s="439">
        <v>6</v>
      </c>
      <c r="F201" s="440" t="s">
        <v>5679</v>
      </c>
      <c r="G201" s="441">
        <v>12</v>
      </c>
      <c r="H201" s="469">
        <v>11</v>
      </c>
      <c r="I201" s="469" t="s">
        <v>4928</v>
      </c>
      <c r="J201" s="470">
        <v>66</v>
      </c>
      <c r="K201" s="439">
        <v>15</v>
      </c>
      <c r="L201" s="440" t="s">
        <v>4179</v>
      </c>
      <c r="M201" s="441">
        <v>30</v>
      </c>
      <c r="N201" s="265">
        <v>7</v>
      </c>
      <c r="O201" s="266" t="s">
        <v>3396</v>
      </c>
      <c r="P201" s="266">
        <v>52</v>
      </c>
      <c r="Q201" s="142">
        <v>8</v>
      </c>
      <c r="R201" s="143" t="s">
        <v>2656</v>
      </c>
      <c r="S201" s="144">
        <v>44</v>
      </c>
      <c r="T201" s="132">
        <v>3</v>
      </c>
      <c r="U201" s="279" t="s">
        <v>1909</v>
      </c>
      <c r="V201" s="133">
        <v>118</v>
      </c>
      <c r="W201" s="307">
        <v>8</v>
      </c>
      <c r="X201" s="308" t="s">
        <v>1155</v>
      </c>
      <c r="Y201" s="309">
        <v>111</v>
      </c>
      <c r="Z201" s="265">
        <v>7</v>
      </c>
      <c r="AA201" s="266" t="s">
        <v>418</v>
      </c>
      <c r="AB201" s="266">
        <v>90</v>
      </c>
      <c r="AC201" s="81">
        <v>7</v>
      </c>
      <c r="AD201" s="82">
        <v>200544</v>
      </c>
      <c r="AE201" s="83">
        <v>154</v>
      </c>
      <c r="AF201" s="63">
        <v>10</v>
      </c>
      <c r="AG201" s="14">
        <v>225798</v>
      </c>
      <c r="AH201" s="64">
        <v>141</v>
      </c>
      <c r="AI201" s="81">
        <v>7</v>
      </c>
      <c r="AJ201" s="82">
        <v>176382</v>
      </c>
      <c r="AK201" s="83">
        <v>143</v>
      </c>
      <c r="AL201" s="63">
        <v>7</v>
      </c>
      <c r="AM201" s="14">
        <v>179871</v>
      </c>
      <c r="AN201" s="64">
        <v>127</v>
      </c>
      <c r="AO201" s="81">
        <v>6</v>
      </c>
      <c r="AP201" s="82">
        <v>231000</v>
      </c>
      <c r="AQ201" s="83">
        <v>131</v>
      </c>
      <c r="AR201" s="63">
        <v>3</v>
      </c>
      <c r="AS201" s="14">
        <v>190000</v>
      </c>
      <c r="AT201" s="64">
        <v>104</v>
      </c>
      <c r="AU201" s="78">
        <v>6</v>
      </c>
      <c r="AV201" s="79">
        <v>327433</v>
      </c>
      <c r="AW201" s="80">
        <v>108</v>
      </c>
      <c r="AX201" s="63">
        <v>9</v>
      </c>
      <c r="AY201" s="14">
        <v>265378</v>
      </c>
      <c r="AZ201" s="64">
        <v>144</v>
      </c>
      <c r="BA201" s="81">
        <v>5</v>
      </c>
      <c r="BB201" s="82">
        <v>204880</v>
      </c>
      <c r="BC201" s="83">
        <v>51</v>
      </c>
      <c r="BD201" s="63">
        <v>7</v>
      </c>
      <c r="BE201" s="14">
        <v>207400</v>
      </c>
      <c r="BF201" s="64">
        <v>81</v>
      </c>
      <c r="BG201" s="81">
        <v>14</v>
      </c>
      <c r="BH201" s="82">
        <v>242143</v>
      </c>
      <c r="BI201" s="83">
        <v>103</v>
      </c>
      <c r="BJ201" s="63">
        <v>10</v>
      </c>
      <c r="BK201" s="14">
        <v>234680</v>
      </c>
      <c r="BL201" s="64">
        <v>78</v>
      </c>
      <c r="BM201" s="81"/>
      <c r="BN201" s="82"/>
      <c r="BO201" s="83"/>
    </row>
    <row r="202" spans="1:67" x14ac:dyDescent="0.2">
      <c r="A202" s="20" t="s">
        <v>159</v>
      </c>
      <c r="B202" s="527">
        <v>2</v>
      </c>
      <c r="C202" s="528" t="s">
        <v>6407</v>
      </c>
      <c r="D202" s="529">
        <v>34</v>
      </c>
      <c r="E202" s="439">
        <v>3</v>
      </c>
      <c r="F202" s="440" t="s">
        <v>5680</v>
      </c>
      <c r="G202" s="441">
        <v>16</v>
      </c>
      <c r="H202" s="469">
        <v>1</v>
      </c>
      <c r="I202" s="469" t="s">
        <v>4929</v>
      </c>
      <c r="J202" s="470">
        <v>113</v>
      </c>
      <c r="K202" s="439">
        <v>3</v>
      </c>
      <c r="L202" s="440" t="s">
        <v>4180</v>
      </c>
      <c r="M202" s="441">
        <v>91</v>
      </c>
      <c r="N202" s="265">
        <v>6</v>
      </c>
      <c r="O202" s="266" t="s">
        <v>3397</v>
      </c>
      <c r="P202" s="266">
        <v>77</v>
      </c>
      <c r="Q202" s="142">
        <v>4</v>
      </c>
      <c r="R202" s="143" t="s">
        <v>2657</v>
      </c>
      <c r="S202" s="144">
        <v>61</v>
      </c>
      <c r="T202" s="132">
        <v>3</v>
      </c>
      <c r="U202" s="279" t="s">
        <v>1910</v>
      </c>
      <c r="V202" s="133">
        <v>60</v>
      </c>
      <c r="W202" s="307">
        <v>6</v>
      </c>
      <c r="X202" s="308" t="s">
        <v>1156</v>
      </c>
      <c r="Y202" s="309">
        <v>99</v>
      </c>
      <c r="Z202" s="265">
        <v>4</v>
      </c>
      <c r="AA202" s="266" t="s">
        <v>419</v>
      </c>
      <c r="AB202" s="266">
        <v>77</v>
      </c>
      <c r="AC202" s="81">
        <v>4</v>
      </c>
      <c r="AD202" s="82">
        <v>175350</v>
      </c>
      <c r="AE202" s="83">
        <v>59</v>
      </c>
      <c r="AF202" s="63">
        <v>1</v>
      </c>
      <c r="AG202" s="14">
        <v>83000</v>
      </c>
      <c r="AH202" s="64">
        <v>73</v>
      </c>
      <c r="AI202" s="81">
        <v>5</v>
      </c>
      <c r="AJ202" s="82">
        <v>173580</v>
      </c>
      <c r="AK202" s="83">
        <v>164</v>
      </c>
      <c r="AL202" s="63">
        <v>5</v>
      </c>
      <c r="AM202" s="14">
        <v>283700</v>
      </c>
      <c r="AN202" s="64">
        <v>113</v>
      </c>
      <c r="AO202" s="81">
        <v>4</v>
      </c>
      <c r="AP202" s="82">
        <v>187500</v>
      </c>
      <c r="AQ202" s="83">
        <v>130</v>
      </c>
      <c r="AR202" s="63">
        <v>2</v>
      </c>
      <c r="AS202" s="14">
        <v>265000</v>
      </c>
      <c r="AT202" s="64">
        <v>113</v>
      </c>
      <c r="AU202" s="78">
        <v>1</v>
      </c>
      <c r="AV202" s="79">
        <v>242000</v>
      </c>
      <c r="AW202" s="80">
        <v>6</v>
      </c>
      <c r="AX202" s="63">
        <v>2</v>
      </c>
      <c r="AY202" s="14">
        <v>287750</v>
      </c>
      <c r="AZ202" s="64">
        <v>84</v>
      </c>
      <c r="BA202" s="81">
        <v>7</v>
      </c>
      <c r="BB202" s="82">
        <v>317294</v>
      </c>
      <c r="BC202" s="83">
        <v>89</v>
      </c>
      <c r="BD202" s="63">
        <v>4</v>
      </c>
      <c r="BE202" s="14">
        <v>218500</v>
      </c>
      <c r="BF202" s="64">
        <v>133</v>
      </c>
      <c r="BG202" s="81">
        <v>5</v>
      </c>
      <c r="BH202" s="82">
        <v>233300</v>
      </c>
      <c r="BI202" s="83">
        <v>123</v>
      </c>
      <c r="BJ202" s="63">
        <v>4</v>
      </c>
      <c r="BK202" s="14">
        <v>168600</v>
      </c>
      <c r="BL202" s="64">
        <v>70</v>
      </c>
      <c r="BM202" s="81"/>
      <c r="BN202" s="82"/>
      <c r="BO202" s="83"/>
    </row>
    <row r="203" spans="1:67" x14ac:dyDescent="0.2">
      <c r="A203" s="24" t="s">
        <v>70</v>
      </c>
      <c r="B203" s="527">
        <v>45</v>
      </c>
      <c r="C203" s="528" t="s">
        <v>6408</v>
      </c>
      <c r="D203" s="529">
        <v>24</v>
      </c>
      <c r="E203" s="448">
        <v>100</v>
      </c>
      <c r="F203" s="443" t="s">
        <v>5681</v>
      </c>
      <c r="G203" s="444">
        <v>24</v>
      </c>
      <c r="H203" s="469">
        <v>108</v>
      </c>
      <c r="I203" s="469" t="s">
        <v>4930</v>
      </c>
      <c r="J203" s="470">
        <v>27</v>
      </c>
      <c r="K203" s="439">
        <v>104</v>
      </c>
      <c r="L203" s="440" t="s">
        <v>4181</v>
      </c>
      <c r="M203" s="441">
        <v>38</v>
      </c>
      <c r="N203" s="265">
        <v>87</v>
      </c>
      <c r="O203" s="266" t="s">
        <v>3398</v>
      </c>
      <c r="P203" s="266">
        <v>61</v>
      </c>
      <c r="Q203" s="136">
        <v>104</v>
      </c>
      <c r="R203" s="137" t="s">
        <v>2658</v>
      </c>
      <c r="S203" s="138">
        <v>67</v>
      </c>
      <c r="T203" s="132">
        <v>98</v>
      </c>
      <c r="U203" s="279" t="s">
        <v>1911</v>
      </c>
      <c r="V203" s="133">
        <v>71</v>
      </c>
      <c r="W203" s="310">
        <v>114</v>
      </c>
      <c r="X203" s="311" t="s">
        <v>1157</v>
      </c>
      <c r="Y203" s="312">
        <v>87</v>
      </c>
      <c r="Z203" s="268">
        <v>84</v>
      </c>
      <c r="AA203" s="269" t="s">
        <v>420</v>
      </c>
      <c r="AB203" s="269">
        <v>89</v>
      </c>
      <c r="AC203" s="85">
        <v>87</v>
      </c>
      <c r="AD203" s="85">
        <v>165499</v>
      </c>
      <c r="AE203" s="86">
        <v>113</v>
      </c>
      <c r="AF203" s="15">
        <v>81</v>
      </c>
      <c r="AG203" s="15">
        <v>163180</v>
      </c>
      <c r="AH203" s="66">
        <v>122</v>
      </c>
      <c r="AI203" s="85">
        <v>73</v>
      </c>
      <c r="AJ203" s="85">
        <v>173169</v>
      </c>
      <c r="AK203" s="86">
        <v>141</v>
      </c>
      <c r="AL203" s="15">
        <v>54</v>
      </c>
      <c r="AM203" s="15">
        <v>136550</v>
      </c>
      <c r="AN203" s="66">
        <v>139</v>
      </c>
      <c r="AO203" s="85">
        <v>56</v>
      </c>
      <c r="AP203" s="85">
        <v>160884</v>
      </c>
      <c r="AQ203" s="86">
        <v>126</v>
      </c>
      <c r="AR203" s="15">
        <v>53</v>
      </c>
      <c r="AS203" s="15">
        <v>188580</v>
      </c>
      <c r="AT203" s="66">
        <v>121</v>
      </c>
      <c r="AU203" s="112">
        <v>78</v>
      </c>
      <c r="AV203" s="112">
        <v>176083</v>
      </c>
      <c r="AW203" s="113">
        <v>118</v>
      </c>
      <c r="AX203" s="15">
        <v>116</v>
      </c>
      <c r="AY203" s="15">
        <v>192646</v>
      </c>
      <c r="AZ203" s="66">
        <v>123</v>
      </c>
      <c r="BA203" s="85">
        <v>92</v>
      </c>
      <c r="BB203" s="85">
        <v>205502</v>
      </c>
      <c r="BC203" s="86">
        <v>82</v>
      </c>
      <c r="BD203" s="15">
        <v>121</v>
      </c>
      <c r="BE203" s="15">
        <v>186606</v>
      </c>
      <c r="BF203" s="66">
        <v>79</v>
      </c>
      <c r="BG203" s="85">
        <v>101</v>
      </c>
      <c r="BH203" s="85">
        <v>188374</v>
      </c>
      <c r="BI203" s="86">
        <v>56</v>
      </c>
      <c r="BJ203" s="15">
        <v>121</v>
      </c>
      <c r="BK203" s="15">
        <v>162673</v>
      </c>
      <c r="BL203" s="66">
        <v>71</v>
      </c>
      <c r="BM203" s="85">
        <v>102</v>
      </c>
      <c r="BN203" s="85">
        <v>142236</v>
      </c>
      <c r="BO203" s="86">
        <v>79</v>
      </c>
    </row>
    <row r="204" spans="1:67" x14ac:dyDescent="0.2">
      <c r="A204" s="7" t="s">
        <v>92</v>
      </c>
      <c r="B204" s="425"/>
      <c r="C204" s="205"/>
      <c r="D204" s="213"/>
      <c r="E204" s="114"/>
      <c r="F204" s="115"/>
      <c r="G204" s="116"/>
      <c r="H204" s="205"/>
      <c r="I204" s="205"/>
      <c r="J204" s="213"/>
      <c r="K204" s="206"/>
      <c r="L204" s="206"/>
      <c r="M204" s="212"/>
      <c r="N204" s="425"/>
      <c r="O204" s="205"/>
      <c r="P204" s="213"/>
      <c r="Q204" s="143"/>
      <c r="R204" s="143"/>
      <c r="S204" s="144"/>
      <c r="T204" s="386"/>
      <c r="U204" s="293"/>
      <c r="V204" s="387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67"/>
      <c r="AM204" s="3"/>
      <c r="AN204" s="68"/>
      <c r="AO204" s="87"/>
      <c r="AP204" s="88"/>
      <c r="AQ204" s="89"/>
      <c r="AR204" s="107"/>
      <c r="AS204" s="7"/>
      <c r="AT204" s="108"/>
      <c r="AU204" s="123"/>
      <c r="AV204" s="124"/>
      <c r="AW204" s="125"/>
      <c r="AX204" s="126"/>
      <c r="AY204" s="17"/>
      <c r="AZ204" s="127"/>
      <c r="BA204" s="145"/>
      <c r="BB204" s="146"/>
      <c r="BC204" s="147"/>
      <c r="BD204" s="126"/>
      <c r="BE204" s="17"/>
      <c r="BF204" s="127"/>
      <c r="BG204" s="145"/>
      <c r="BH204" s="146"/>
      <c r="BI204" s="147"/>
      <c r="BJ204" s="126"/>
      <c r="BK204" s="17"/>
      <c r="BL204" s="127"/>
      <c r="BM204" s="81"/>
      <c r="BN204" s="82"/>
      <c r="BO204" s="83"/>
    </row>
    <row r="205" spans="1:67" x14ac:dyDescent="0.2">
      <c r="A205" s="19">
        <f ca="1">TODAY()</f>
        <v>45148</v>
      </c>
      <c r="B205" s="391">
        <v>2023</v>
      </c>
      <c r="C205" s="4"/>
      <c r="D205" s="392"/>
      <c r="E205" s="411">
        <v>2022</v>
      </c>
      <c r="F205" s="338"/>
      <c r="G205" s="339"/>
      <c r="H205" s="4">
        <v>2021</v>
      </c>
      <c r="I205" s="4"/>
      <c r="J205" s="392"/>
      <c r="K205" s="411">
        <v>2020</v>
      </c>
      <c r="L205" s="338"/>
      <c r="M205" s="339"/>
      <c r="N205" s="391">
        <v>2019</v>
      </c>
      <c r="O205" s="4"/>
      <c r="P205" s="392"/>
      <c r="Q205" s="338">
        <v>2018</v>
      </c>
      <c r="R205" s="338"/>
      <c r="S205" s="339"/>
      <c r="T205" s="391">
        <v>2017</v>
      </c>
      <c r="U205" s="290"/>
      <c r="V205" s="392"/>
      <c r="W205" s="87">
        <v>2016</v>
      </c>
      <c r="X205" s="88"/>
      <c r="Y205" s="89"/>
      <c r="Z205" s="67">
        <v>2015</v>
      </c>
      <c r="AA205" s="3"/>
      <c r="AB205" s="68"/>
      <c r="AC205" s="88">
        <v>2014</v>
      </c>
      <c r="AD205" s="88"/>
      <c r="AE205" s="89"/>
      <c r="AF205" s="3">
        <v>2013</v>
      </c>
      <c r="AG205" s="3"/>
      <c r="AH205" s="68"/>
      <c r="AI205" s="88">
        <v>2012</v>
      </c>
      <c r="AJ205" s="88"/>
      <c r="AK205" s="89"/>
      <c r="AL205" s="67">
        <v>2011</v>
      </c>
      <c r="AM205" s="3"/>
      <c r="AN205" s="68"/>
      <c r="AO205" s="87">
        <v>2010</v>
      </c>
      <c r="AP205" s="88"/>
      <c r="AQ205" s="89"/>
      <c r="AR205" s="102">
        <v>2009</v>
      </c>
      <c r="AS205" s="109"/>
      <c r="AT205" s="110"/>
      <c r="AU205" s="87">
        <v>2008</v>
      </c>
      <c r="AV205" s="88"/>
      <c r="AW205" s="89"/>
      <c r="AX205" s="67">
        <v>2007</v>
      </c>
      <c r="AY205" s="3"/>
      <c r="AZ205" s="68"/>
      <c r="BA205" s="87">
        <v>2006</v>
      </c>
      <c r="BB205" s="88"/>
      <c r="BC205" s="89"/>
      <c r="BD205" s="67">
        <v>2005</v>
      </c>
      <c r="BE205" s="3"/>
      <c r="BF205" s="68"/>
      <c r="BG205" s="120">
        <v>2004</v>
      </c>
      <c r="BH205" s="121"/>
      <c r="BI205" s="122"/>
      <c r="BJ205" s="67">
        <v>2003</v>
      </c>
      <c r="BK205" s="3"/>
      <c r="BL205" s="68"/>
      <c r="BM205" s="87">
        <v>2002</v>
      </c>
      <c r="BN205" s="82"/>
      <c r="BO205" s="83"/>
    </row>
    <row r="206" spans="1:67" x14ac:dyDescent="0.2">
      <c r="B206" s="250" t="s">
        <v>262</v>
      </c>
      <c r="C206" s="251" t="s">
        <v>263</v>
      </c>
      <c r="D206" s="252" t="s">
        <v>264</v>
      </c>
      <c r="E206" s="411" t="s">
        <v>262</v>
      </c>
      <c r="F206" s="338" t="s">
        <v>263</v>
      </c>
      <c r="G206" s="339" t="s">
        <v>264</v>
      </c>
      <c r="H206" s="251" t="s">
        <v>262</v>
      </c>
      <c r="I206" s="251" t="s">
        <v>263</v>
      </c>
      <c r="J206" s="252" t="s">
        <v>264</v>
      </c>
      <c r="K206" s="411" t="s">
        <v>262</v>
      </c>
      <c r="L206" s="338" t="s">
        <v>263</v>
      </c>
      <c r="M206" s="339" t="s">
        <v>264</v>
      </c>
      <c r="N206" s="391" t="s">
        <v>262</v>
      </c>
      <c r="O206" s="4" t="s">
        <v>263</v>
      </c>
      <c r="P206" s="392" t="s">
        <v>264</v>
      </c>
      <c r="Q206" s="338" t="s">
        <v>262</v>
      </c>
      <c r="R206" s="338" t="s">
        <v>263</v>
      </c>
      <c r="S206" s="339" t="s">
        <v>264</v>
      </c>
      <c r="T206" s="391" t="s">
        <v>262</v>
      </c>
      <c r="U206" s="290" t="s">
        <v>263</v>
      </c>
      <c r="V206" s="392" t="s">
        <v>264</v>
      </c>
      <c r="W206" s="72" t="s">
        <v>262</v>
      </c>
      <c r="X206" s="73" t="s">
        <v>263</v>
      </c>
      <c r="Y206" s="74" t="s">
        <v>264</v>
      </c>
      <c r="Z206" s="57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46" t="s">
        <v>262</v>
      </c>
      <c r="AM206" s="46" t="s">
        <v>263</v>
      </c>
      <c r="AN206" s="58" t="s">
        <v>264</v>
      </c>
      <c r="AO206" s="73" t="s">
        <v>262</v>
      </c>
      <c r="AP206" s="73" t="s">
        <v>263</v>
      </c>
      <c r="AQ206" s="74" t="s">
        <v>264</v>
      </c>
      <c r="AR206" s="10" t="s">
        <v>262</v>
      </c>
      <c r="AS206" s="10" t="s">
        <v>263</v>
      </c>
      <c r="AT206" s="106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74" t="s">
        <v>264</v>
      </c>
      <c r="BD206" s="46" t="s">
        <v>262</v>
      </c>
      <c r="BE206" s="46" t="s">
        <v>263</v>
      </c>
      <c r="BF206" s="58" t="s">
        <v>264</v>
      </c>
      <c r="BG206" s="73" t="s">
        <v>262</v>
      </c>
      <c r="BH206" s="73" t="s">
        <v>263</v>
      </c>
      <c r="BI206" s="190" t="s">
        <v>264</v>
      </c>
      <c r="BJ206" s="46" t="s">
        <v>262</v>
      </c>
      <c r="BK206" s="46" t="s">
        <v>263</v>
      </c>
      <c r="BL206" s="215" t="s">
        <v>264</v>
      </c>
      <c r="BM206" s="73" t="s">
        <v>262</v>
      </c>
      <c r="BN206" s="88" t="s">
        <v>263</v>
      </c>
      <c r="BO206" s="164" t="s">
        <v>264</v>
      </c>
    </row>
    <row r="207" spans="1:67" x14ac:dyDescent="0.2">
      <c r="A207" s="200" t="s">
        <v>71</v>
      </c>
      <c r="B207" s="524">
        <v>728</v>
      </c>
      <c r="C207" s="525" t="s">
        <v>6436</v>
      </c>
      <c r="D207" s="526">
        <v>26</v>
      </c>
      <c r="E207" s="313">
        <v>869</v>
      </c>
      <c r="F207" s="461" t="s">
        <v>5711</v>
      </c>
      <c r="G207" s="462">
        <v>28</v>
      </c>
      <c r="H207" s="273">
        <v>940</v>
      </c>
      <c r="I207" s="476" t="s">
        <v>4959</v>
      </c>
      <c r="J207" s="477">
        <v>39</v>
      </c>
      <c r="K207" s="313">
        <v>1057</v>
      </c>
      <c r="L207" s="461" t="s">
        <v>4211</v>
      </c>
      <c r="M207" s="462">
        <v>47</v>
      </c>
      <c r="N207" s="272">
        <v>915</v>
      </c>
      <c r="O207" s="273" t="s">
        <v>3427</v>
      </c>
      <c r="P207" s="274">
        <v>54</v>
      </c>
      <c r="Q207" s="221">
        <v>936</v>
      </c>
      <c r="R207" s="221" t="s">
        <v>2687</v>
      </c>
      <c r="S207" s="222">
        <v>63</v>
      </c>
      <c r="T207" s="248">
        <v>930</v>
      </c>
      <c r="U207" s="301" t="s">
        <v>1940</v>
      </c>
      <c r="V207" s="249">
        <v>67</v>
      </c>
      <c r="W207" s="313">
        <v>885</v>
      </c>
      <c r="X207" s="314" t="s">
        <v>1186</v>
      </c>
      <c r="Y207" s="315">
        <v>91</v>
      </c>
      <c r="Z207" s="272">
        <v>887</v>
      </c>
      <c r="AA207" s="273" t="s">
        <v>449</v>
      </c>
      <c r="AB207" s="274">
        <v>89</v>
      </c>
      <c r="AC207" s="76">
        <v>763</v>
      </c>
      <c r="AD207" s="76">
        <v>253318</v>
      </c>
      <c r="AE207" s="77">
        <v>98</v>
      </c>
      <c r="AF207" s="47">
        <v>872</v>
      </c>
      <c r="AG207" s="47">
        <v>262500</v>
      </c>
      <c r="AH207" s="60">
        <v>106</v>
      </c>
      <c r="AI207" s="76">
        <v>775</v>
      </c>
      <c r="AJ207" s="76">
        <v>248813</v>
      </c>
      <c r="AK207" s="77">
        <v>130</v>
      </c>
      <c r="AL207" s="47">
        <v>599</v>
      </c>
      <c r="AM207" s="47">
        <v>251640</v>
      </c>
      <c r="AN207" s="60">
        <v>119</v>
      </c>
      <c r="AO207" s="76">
        <v>600</v>
      </c>
      <c r="AP207" s="76">
        <v>267419</v>
      </c>
      <c r="AQ207" s="77">
        <v>108</v>
      </c>
      <c r="AR207" s="47">
        <v>577</v>
      </c>
      <c r="AS207" s="47">
        <v>260141</v>
      </c>
      <c r="AT207" s="60">
        <v>112</v>
      </c>
      <c r="AU207" s="95">
        <v>710</v>
      </c>
      <c r="AV207" s="95">
        <v>279548</v>
      </c>
      <c r="AW207" s="97">
        <v>106</v>
      </c>
      <c r="AX207" s="28">
        <v>925</v>
      </c>
      <c r="AY207" s="28">
        <v>290056</v>
      </c>
      <c r="AZ207" s="91">
        <v>105</v>
      </c>
      <c r="BA207" s="95">
        <v>977</v>
      </c>
      <c r="BB207" s="95">
        <v>306344</v>
      </c>
      <c r="BC207" s="97">
        <v>87</v>
      </c>
      <c r="BD207" s="28">
        <v>915</v>
      </c>
      <c r="BE207" s="28">
        <v>273282</v>
      </c>
      <c r="BF207" s="91">
        <v>76</v>
      </c>
      <c r="BG207" s="95">
        <v>841</v>
      </c>
      <c r="BH207" s="95">
        <v>266860</v>
      </c>
      <c r="BI207" s="97">
        <v>71</v>
      </c>
      <c r="BJ207" s="28">
        <v>912</v>
      </c>
      <c r="BK207" s="28">
        <v>242902</v>
      </c>
      <c r="BL207" s="91">
        <v>67</v>
      </c>
      <c r="BM207" s="95">
        <v>869</v>
      </c>
      <c r="BN207" s="76">
        <v>226092</v>
      </c>
      <c r="BO207" s="77">
        <v>85</v>
      </c>
    </row>
    <row r="208" spans="1:67" x14ac:dyDescent="0.2">
      <c r="A208" s="23" t="s">
        <v>190</v>
      </c>
      <c r="B208" s="527">
        <v>2</v>
      </c>
      <c r="C208" s="528" t="s">
        <v>6410</v>
      </c>
      <c r="D208" s="529">
        <v>16</v>
      </c>
      <c r="E208" s="307">
        <v>6</v>
      </c>
      <c r="F208" s="440" t="s">
        <v>5683</v>
      </c>
      <c r="G208" s="441">
        <v>58</v>
      </c>
      <c r="H208" s="266">
        <v>1</v>
      </c>
      <c r="I208" s="469" t="s">
        <v>2546</v>
      </c>
      <c r="J208" s="470">
        <v>3</v>
      </c>
      <c r="K208" s="307">
        <v>2</v>
      </c>
      <c r="L208" s="440" t="s">
        <v>4183</v>
      </c>
      <c r="M208" s="441">
        <v>26</v>
      </c>
      <c r="N208" s="265">
        <v>1</v>
      </c>
      <c r="O208" s="266" t="s">
        <v>3400</v>
      </c>
      <c r="P208" s="266">
        <v>3</v>
      </c>
      <c r="Q208" s="142">
        <v>4</v>
      </c>
      <c r="R208" s="143" t="s">
        <v>2660</v>
      </c>
      <c r="S208" s="144">
        <v>57</v>
      </c>
      <c r="T208" s="132">
        <v>4</v>
      </c>
      <c r="U208" s="279" t="s">
        <v>1912</v>
      </c>
      <c r="V208" s="133">
        <v>59</v>
      </c>
      <c r="W208" s="307">
        <v>6</v>
      </c>
      <c r="X208" s="308" t="s">
        <v>1159</v>
      </c>
      <c r="Y208" s="309">
        <v>185</v>
      </c>
      <c r="Z208" s="265">
        <v>2</v>
      </c>
      <c r="AA208" s="266" t="s">
        <v>422</v>
      </c>
      <c r="AB208" s="266">
        <v>154</v>
      </c>
      <c r="AC208" s="78">
        <v>2</v>
      </c>
      <c r="AD208" s="79">
        <v>181500</v>
      </c>
      <c r="AE208" s="80">
        <v>67</v>
      </c>
      <c r="AF208" s="61">
        <v>3</v>
      </c>
      <c r="AG208" s="13">
        <v>168967</v>
      </c>
      <c r="AH208" s="62">
        <v>100</v>
      </c>
      <c r="AI208" s="78">
        <v>1</v>
      </c>
      <c r="AJ208" s="79">
        <v>95000</v>
      </c>
      <c r="AK208" s="80">
        <v>339</v>
      </c>
      <c r="AL208" s="61">
        <v>1</v>
      </c>
      <c r="AM208" s="13">
        <v>317500</v>
      </c>
      <c r="AN208" s="62">
        <v>163</v>
      </c>
      <c r="AO208" s="78">
        <v>2</v>
      </c>
      <c r="AP208" s="79">
        <v>178450</v>
      </c>
      <c r="AQ208" s="80">
        <v>143</v>
      </c>
      <c r="AR208" s="61">
        <v>2</v>
      </c>
      <c r="AS208" s="13">
        <v>135500</v>
      </c>
      <c r="AT208" s="62">
        <v>97</v>
      </c>
      <c r="AU208" s="78">
        <v>2</v>
      </c>
      <c r="AV208" s="79">
        <v>140250</v>
      </c>
      <c r="AW208" s="80">
        <v>82</v>
      </c>
      <c r="AX208" s="63">
        <v>1</v>
      </c>
      <c r="AY208" s="14">
        <v>464038</v>
      </c>
      <c r="AZ208" s="64">
        <v>125</v>
      </c>
      <c r="BA208" s="81">
        <v>0</v>
      </c>
      <c r="BB208" s="82"/>
      <c r="BC208" s="83"/>
      <c r="BD208" s="63">
        <v>2</v>
      </c>
      <c r="BE208" s="14">
        <v>167500</v>
      </c>
      <c r="BF208" s="64">
        <v>112</v>
      </c>
      <c r="BG208" s="81">
        <v>2</v>
      </c>
      <c r="BH208" s="82">
        <v>258750</v>
      </c>
      <c r="BI208" s="83">
        <v>42</v>
      </c>
      <c r="BJ208" s="61">
        <v>5</v>
      </c>
      <c r="BK208" s="13">
        <v>153700</v>
      </c>
      <c r="BL208" s="62">
        <v>55</v>
      </c>
      <c r="BM208" s="120"/>
      <c r="BN208" s="82"/>
      <c r="BO208" s="83"/>
    </row>
    <row r="209" spans="1:67" x14ac:dyDescent="0.2">
      <c r="A209" s="20" t="s">
        <v>72</v>
      </c>
      <c r="B209" s="527">
        <v>85</v>
      </c>
      <c r="C209" s="528" t="s">
        <v>6411</v>
      </c>
      <c r="D209" s="529">
        <v>22</v>
      </c>
      <c r="E209" s="439">
        <v>108</v>
      </c>
      <c r="F209" s="440" t="s">
        <v>5684</v>
      </c>
      <c r="G209" s="441">
        <v>22</v>
      </c>
      <c r="H209" s="469">
        <v>118</v>
      </c>
      <c r="I209" s="469" t="s">
        <v>4932</v>
      </c>
      <c r="J209" s="470">
        <v>39</v>
      </c>
      <c r="K209" s="439">
        <v>143</v>
      </c>
      <c r="L209" s="440" t="s">
        <v>4184</v>
      </c>
      <c r="M209" s="441">
        <v>49</v>
      </c>
      <c r="N209" s="265">
        <v>109</v>
      </c>
      <c r="O209" s="266" t="s">
        <v>3401</v>
      </c>
      <c r="P209" s="266">
        <v>48</v>
      </c>
      <c r="Q209" s="142">
        <v>109</v>
      </c>
      <c r="R209" s="143" t="s">
        <v>2661</v>
      </c>
      <c r="S209" s="144">
        <v>47</v>
      </c>
      <c r="T209" s="132">
        <v>124</v>
      </c>
      <c r="U209" s="279" t="s">
        <v>1913</v>
      </c>
      <c r="V209" s="133">
        <v>71</v>
      </c>
      <c r="W209" s="307">
        <v>94</v>
      </c>
      <c r="X209" s="308" t="s">
        <v>1160</v>
      </c>
      <c r="Y209" s="309">
        <v>68</v>
      </c>
      <c r="Z209" s="265">
        <v>96</v>
      </c>
      <c r="AA209" s="266" t="s">
        <v>423</v>
      </c>
      <c r="AB209" s="266">
        <v>72</v>
      </c>
      <c r="AC209" s="81">
        <v>87</v>
      </c>
      <c r="AD209" s="82">
        <v>272862</v>
      </c>
      <c r="AE209" s="83">
        <v>110</v>
      </c>
      <c r="AF209" s="63">
        <v>109</v>
      </c>
      <c r="AG209" s="14">
        <v>270744</v>
      </c>
      <c r="AH209" s="64">
        <v>104</v>
      </c>
      <c r="AI209" s="81">
        <v>92</v>
      </c>
      <c r="AJ209" s="82">
        <v>286159</v>
      </c>
      <c r="AK209" s="83">
        <v>108</v>
      </c>
      <c r="AL209" s="63">
        <v>80</v>
      </c>
      <c r="AM209" s="14">
        <v>300756</v>
      </c>
      <c r="AN209" s="64">
        <v>106</v>
      </c>
      <c r="AO209" s="81">
        <v>72</v>
      </c>
      <c r="AP209" s="82">
        <v>291787</v>
      </c>
      <c r="AQ209" s="83">
        <v>97</v>
      </c>
      <c r="AR209" s="63">
        <v>68</v>
      </c>
      <c r="AS209" s="14">
        <v>292457</v>
      </c>
      <c r="AT209" s="64">
        <v>117</v>
      </c>
      <c r="AU209" s="78">
        <v>60</v>
      </c>
      <c r="AV209" s="79">
        <v>307719</v>
      </c>
      <c r="AW209" s="80">
        <v>113</v>
      </c>
      <c r="AX209" s="63">
        <v>89</v>
      </c>
      <c r="AY209" s="14">
        <v>314962</v>
      </c>
      <c r="AZ209" s="64">
        <v>118</v>
      </c>
      <c r="BA209" s="81">
        <v>84</v>
      </c>
      <c r="BB209" s="82">
        <v>309123</v>
      </c>
      <c r="BC209" s="83">
        <v>88</v>
      </c>
      <c r="BD209" s="63">
        <v>97</v>
      </c>
      <c r="BE209" s="14">
        <v>317143</v>
      </c>
      <c r="BF209" s="64">
        <v>73</v>
      </c>
      <c r="BG209" s="81">
        <v>108</v>
      </c>
      <c r="BH209" s="82">
        <v>295119</v>
      </c>
      <c r="BI209" s="83">
        <v>79</v>
      </c>
      <c r="BJ209" s="61">
        <v>110</v>
      </c>
      <c r="BK209" s="13">
        <v>278203</v>
      </c>
      <c r="BL209" s="62">
        <v>101</v>
      </c>
      <c r="BM209" s="81">
        <v>92</v>
      </c>
      <c r="BN209" s="82">
        <v>255300</v>
      </c>
      <c r="BO209" s="83">
        <v>112</v>
      </c>
    </row>
    <row r="210" spans="1:67" x14ac:dyDescent="0.2">
      <c r="A210" s="20" t="s">
        <v>73</v>
      </c>
      <c r="B210" s="527">
        <v>1</v>
      </c>
      <c r="C210" s="528" t="s">
        <v>4523</v>
      </c>
      <c r="D210" s="529">
        <v>51</v>
      </c>
      <c r="E210" s="439">
        <v>3</v>
      </c>
      <c r="F210" s="440" t="s">
        <v>5685</v>
      </c>
      <c r="G210" s="441">
        <v>56</v>
      </c>
      <c r="H210" s="469">
        <v>1</v>
      </c>
      <c r="I210" s="469" t="s">
        <v>4933</v>
      </c>
      <c r="J210" s="470">
        <v>4</v>
      </c>
      <c r="K210" s="439">
        <v>4</v>
      </c>
      <c r="L210" s="440" t="s">
        <v>4185</v>
      </c>
      <c r="M210" s="441">
        <v>24</v>
      </c>
      <c r="N210" s="265">
        <v>5</v>
      </c>
      <c r="O210" s="266" t="s">
        <v>3402</v>
      </c>
      <c r="P210" s="266">
        <v>63</v>
      </c>
      <c r="Q210" s="142">
        <v>4</v>
      </c>
      <c r="R210" s="143" t="s">
        <v>2662</v>
      </c>
      <c r="S210" s="144">
        <v>45</v>
      </c>
      <c r="T210" s="132">
        <v>2</v>
      </c>
      <c r="U210" s="279" t="s">
        <v>1914</v>
      </c>
      <c r="V210" s="133">
        <v>99</v>
      </c>
      <c r="W210" s="307">
        <v>4</v>
      </c>
      <c r="X210" s="308" t="s">
        <v>1161</v>
      </c>
      <c r="Y210" s="309">
        <v>75</v>
      </c>
      <c r="Z210" s="265">
        <v>4</v>
      </c>
      <c r="AA210" s="266" t="s">
        <v>424</v>
      </c>
      <c r="AB210" s="266">
        <v>75</v>
      </c>
      <c r="AC210" s="81">
        <v>1</v>
      </c>
      <c r="AD210" s="82">
        <v>138900</v>
      </c>
      <c r="AE210" s="83">
        <v>268</v>
      </c>
      <c r="AF210" s="63">
        <v>1</v>
      </c>
      <c r="AG210" s="14">
        <v>84000</v>
      </c>
      <c r="AH210" s="64">
        <v>360</v>
      </c>
      <c r="AI210" s="81">
        <v>0</v>
      </c>
      <c r="AJ210" s="82"/>
      <c r="AK210" s="83"/>
      <c r="AL210" s="63">
        <v>5</v>
      </c>
      <c r="AM210" s="14">
        <v>108100</v>
      </c>
      <c r="AN210" s="64">
        <v>140</v>
      </c>
      <c r="AO210" s="81">
        <v>0</v>
      </c>
      <c r="AP210" s="82"/>
      <c r="AQ210" s="83"/>
      <c r="AR210" s="63">
        <v>3</v>
      </c>
      <c r="AS210" s="14">
        <v>98300</v>
      </c>
      <c r="AT210" s="64">
        <v>62</v>
      </c>
      <c r="AU210" s="78">
        <v>4</v>
      </c>
      <c r="AV210" s="79">
        <v>126850</v>
      </c>
      <c r="AW210" s="80">
        <v>98</v>
      </c>
      <c r="AX210" s="63">
        <v>2</v>
      </c>
      <c r="AY210" s="14">
        <v>179950</v>
      </c>
      <c r="AZ210" s="64">
        <v>121</v>
      </c>
      <c r="BA210" s="81">
        <v>3</v>
      </c>
      <c r="BB210" s="82">
        <v>175633</v>
      </c>
      <c r="BC210" s="83">
        <v>77</v>
      </c>
      <c r="BD210" s="63">
        <v>6</v>
      </c>
      <c r="BE210" s="14">
        <v>159217</v>
      </c>
      <c r="BF210" s="64">
        <v>43</v>
      </c>
      <c r="BG210" s="81">
        <v>1</v>
      </c>
      <c r="BH210" s="82">
        <v>141000</v>
      </c>
      <c r="BI210" s="83">
        <v>61</v>
      </c>
      <c r="BJ210" s="63">
        <v>3</v>
      </c>
      <c r="BK210" s="14">
        <v>176292</v>
      </c>
      <c r="BL210" s="64">
        <v>84</v>
      </c>
      <c r="BM210" s="81">
        <v>5</v>
      </c>
      <c r="BN210" s="82">
        <v>124580</v>
      </c>
      <c r="BO210" s="83">
        <v>52</v>
      </c>
    </row>
    <row r="211" spans="1:67" x14ac:dyDescent="0.2">
      <c r="A211" s="20" t="s">
        <v>160</v>
      </c>
      <c r="B211" s="527">
        <v>0</v>
      </c>
      <c r="C211" s="528" t="s">
        <v>270</v>
      </c>
      <c r="D211" s="529">
        <v>0</v>
      </c>
      <c r="E211" s="439">
        <v>0</v>
      </c>
      <c r="F211" s="440" t="s">
        <v>270</v>
      </c>
      <c r="G211" s="441">
        <v>0</v>
      </c>
      <c r="H211" s="469">
        <v>2</v>
      </c>
      <c r="I211" s="469" t="s">
        <v>4934</v>
      </c>
      <c r="J211" s="470">
        <v>13</v>
      </c>
      <c r="K211" s="439">
        <v>1</v>
      </c>
      <c r="L211" s="440" t="s">
        <v>4186</v>
      </c>
      <c r="M211" s="441">
        <v>179</v>
      </c>
      <c r="N211" s="265">
        <v>0</v>
      </c>
      <c r="O211" s="266" t="s">
        <v>270</v>
      </c>
      <c r="P211" s="266">
        <v>0</v>
      </c>
      <c r="Q211" s="142">
        <v>0</v>
      </c>
      <c r="R211" s="143" t="s">
        <v>270</v>
      </c>
      <c r="S211" s="144">
        <v>0</v>
      </c>
      <c r="T211" s="132">
        <v>2</v>
      </c>
      <c r="U211" s="279" t="s">
        <v>1915</v>
      </c>
      <c r="V211" s="133">
        <v>179</v>
      </c>
      <c r="W211" s="307">
        <v>2</v>
      </c>
      <c r="X211" s="308" t="s">
        <v>1162</v>
      </c>
      <c r="Y211" s="309">
        <v>195</v>
      </c>
      <c r="Z211" s="265">
        <v>2</v>
      </c>
      <c r="AA211" s="266" t="s">
        <v>425</v>
      </c>
      <c r="AB211" s="266">
        <v>151</v>
      </c>
      <c r="AC211" s="81">
        <v>1</v>
      </c>
      <c r="AD211" s="82">
        <v>1900000</v>
      </c>
      <c r="AE211" s="83">
        <v>1</v>
      </c>
      <c r="AF211" s="63">
        <v>0</v>
      </c>
      <c r="AG211" s="14">
        <v>0</v>
      </c>
      <c r="AH211" s="64">
        <v>0</v>
      </c>
      <c r="AI211" s="81">
        <v>0</v>
      </c>
      <c r="AJ211" s="82"/>
      <c r="AK211" s="83"/>
      <c r="AL211" s="63">
        <v>0</v>
      </c>
      <c r="AN211" s="64"/>
      <c r="AO211" s="81">
        <v>0</v>
      </c>
      <c r="AP211" s="82"/>
      <c r="AQ211" s="83"/>
      <c r="AR211" s="63">
        <v>1</v>
      </c>
      <c r="AS211" s="14">
        <v>500000</v>
      </c>
      <c r="AT211" s="64">
        <v>41</v>
      </c>
      <c r="AU211" s="81">
        <v>0</v>
      </c>
      <c r="AV211" s="82"/>
      <c r="AW211" s="83"/>
      <c r="AX211" s="63">
        <v>0</v>
      </c>
      <c r="AZ211" s="64"/>
      <c r="BA211" s="81">
        <v>2</v>
      </c>
      <c r="BB211" s="82">
        <v>2670000</v>
      </c>
      <c r="BC211" s="83">
        <v>80</v>
      </c>
      <c r="BD211" s="63">
        <v>0</v>
      </c>
      <c r="BF211" s="64"/>
      <c r="BG211" s="81">
        <v>1</v>
      </c>
      <c r="BH211" s="82">
        <v>525000</v>
      </c>
      <c r="BI211" s="83">
        <v>71</v>
      </c>
      <c r="BJ211" s="63">
        <v>0</v>
      </c>
      <c r="BL211" s="64"/>
      <c r="BM211" s="81"/>
      <c r="BN211" s="82"/>
      <c r="BO211" s="83"/>
    </row>
    <row r="212" spans="1:67" x14ac:dyDescent="0.2">
      <c r="A212" s="20" t="s">
        <v>74</v>
      </c>
      <c r="B212" s="527">
        <v>13</v>
      </c>
      <c r="C212" s="528" t="s">
        <v>6412</v>
      </c>
      <c r="D212" s="529">
        <v>44</v>
      </c>
      <c r="E212" s="439">
        <v>32</v>
      </c>
      <c r="F212" s="440" t="s">
        <v>5686</v>
      </c>
      <c r="G212" s="441">
        <v>47</v>
      </c>
      <c r="H212" s="469">
        <v>22</v>
      </c>
      <c r="I212" s="469" t="s">
        <v>4935</v>
      </c>
      <c r="J212" s="470">
        <v>62</v>
      </c>
      <c r="K212" s="439">
        <v>39</v>
      </c>
      <c r="L212" s="440" t="s">
        <v>4187</v>
      </c>
      <c r="M212" s="441">
        <v>66</v>
      </c>
      <c r="N212" s="265">
        <v>38</v>
      </c>
      <c r="O212" s="266" t="s">
        <v>3403</v>
      </c>
      <c r="P212" s="266">
        <v>96</v>
      </c>
      <c r="Q212" s="142">
        <v>28</v>
      </c>
      <c r="R212" s="143" t="s">
        <v>2663</v>
      </c>
      <c r="S212" s="144">
        <v>96</v>
      </c>
      <c r="T212" s="132">
        <v>46</v>
      </c>
      <c r="U212" s="279" t="s">
        <v>1916</v>
      </c>
      <c r="V212" s="133">
        <v>96</v>
      </c>
      <c r="W212" s="307">
        <v>49</v>
      </c>
      <c r="X212" s="308" t="s">
        <v>1163</v>
      </c>
      <c r="Y212" s="309">
        <v>105</v>
      </c>
      <c r="Z212" s="265">
        <v>35</v>
      </c>
      <c r="AA212" s="266" t="s">
        <v>426</v>
      </c>
      <c r="AB212" s="266">
        <v>108</v>
      </c>
      <c r="AC212" s="81">
        <v>29</v>
      </c>
      <c r="AD212" s="82">
        <v>418317</v>
      </c>
      <c r="AE212" s="83">
        <v>142</v>
      </c>
      <c r="AF212" s="63">
        <v>40</v>
      </c>
      <c r="AG212" s="14">
        <v>511816</v>
      </c>
      <c r="AH212" s="64">
        <v>117</v>
      </c>
      <c r="AI212" s="81">
        <v>30</v>
      </c>
      <c r="AJ212" s="82">
        <v>426213</v>
      </c>
      <c r="AK212" s="83">
        <v>126</v>
      </c>
      <c r="AL212" s="63">
        <v>19</v>
      </c>
      <c r="AM212" s="14">
        <v>388911</v>
      </c>
      <c r="AN212" s="64">
        <v>133</v>
      </c>
      <c r="AO212" s="81">
        <v>22</v>
      </c>
      <c r="AP212" s="82">
        <v>394789</v>
      </c>
      <c r="AQ212" s="83">
        <v>110</v>
      </c>
      <c r="AR212" s="63">
        <v>22</v>
      </c>
      <c r="AS212" s="14">
        <v>441370</v>
      </c>
      <c r="AT212" s="64">
        <v>94</v>
      </c>
      <c r="AU212" s="78">
        <v>25</v>
      </c>
      <c r="AV212" s="79">
        <v>381576</v>
      </c>
      <c r="AW212" s="80">
        <v>141</v>
      </c>
      <c r="AX212" s="63">
        <v>37</v>
      </c>
      <c r="AY212" s="14">
        <v>413270</v>
      </c>
      <c r="AZ212" s="64">
        <v>136</v>
      </c>
      <c r="BA212" s="81">
        <v>45</v>
      </c>
      <c r="BB212" s="82">
        <v>593269</v>
      </c>
      <c r="BC212" s="83">
        <v>98</v>
      </c>
      <c r="BD212" s="63">
        <v>37</v>
      </c>
      <c r="BE212" s="14">
        <v>424533</v>
      </c>
      <c r="BF212" s="64">
        <v>88</v>
      </c>
      <c r="BG212" s="81">
        <v>31</v>
      </c>
      <c r="BH212" s="82">
        <v>378271</v>
      </c>
      <c r="BI212" s="83">
        <v>88</v>
      </c>
      <c r="BJ212" s="63">
        <v>38</v>
      </c>
      <c r="BK212" s="14">
        <v>422183</v>
      </c>
      <c r="BL212" s="64">
        <v>91</v>
      </c>
      <c r="BM212" s="81">
        <v>46</v>
      </c>
      <c r="BN212" s="82">
        <v>339180</v>
      </c>
      <c r="BO212" s="83">
        <v>147</v>
      </c>
    </row>
    <row r="213" spans="1:67" x14ac:dyDescent="0.2">
      <c r="A213" s="20" t="s">
        <v>249</v>
      </c>
      <c r="B213" s="527">
        <v>1</v>
      </c>
      <c r="C213" s="528" t="s">
        <v>6413</v>
      </c>
      <c r="D213" s="529">
        <v>4</v>
      </c>
      <c r="E213" s="439">
        <v>5</v>
      </c>
      <c r="F213" s="440" t="s">
        <v>5687</v>
      </c>
      <c r="G213" s="441">
        <v>28</v>
      </c>
      <c r="H213" s="469">
        <v>11</v>
      </c>
      <c r="I213" s="469" t="s">
        <v>4936</v>
      </c>
      <c r="J213" s="470">
        <v>56</v>
      </c>
      <c r="K213" s="439">
        <v>9</v>
      </c>
      <c r="L213" s="440" t="s">
        <v>4188</v>
      </c>
      <c r="M213" s="441">
        <v>56</v>
      </c>
      <c r="N213" s="265">
        <v>3</v>
      </c>
      <c r="O213" s="266" t="s">
        <v>3404</v>
      </c>
      <c r="P213" s="266">
        <v>50</v>
      </c>
      <c r="Q213" s="142">
        <v>7</v>
      </c>
      <c r="R213" s="143" t="s">
        <v>2664</v>
      </c>
      <c r="S213" s="144">
        <v>56</v>
      </c>
      <c r="T213" s="132">
        <v>3</v>
      </c>
      <c r="U213" s="279" t="s">
        <v>1917</v>
      </c>
      <c r="V213" s="133">
        <v>31</v>
      </c>
      <c r="W213" s="307">
        <v>3</v>
      </c>
      <c r="X213" s="308" t="s">
        <v>1164</v>
      </c>
      <c r="Y213" s="309">
        <v>78</v>
      </c>
      <c r="Z213" s="265">
        <v>9</v>
      </c>
      <c r="AA213" s="266" t="s">
        <v>427</v>
      </c>
      <c r="AB213" s="266">
        <v>92</v>
      </c>
      <c r="AC213" s="81">
        <v>2</v>
      </c>
      <c r="AD213" s="82">
        <v>212600</v>
      </c>
      <c r="AE213" s="83">
        <v>280</v>
      </c>
      <c r="AF213" s="63">
        <v>4</v>
      </c>
      <c r="AG213" s="14">
        <v>294538</v>
      </c>
      <c r="AH213" s="64">
        <v>42</v>
      </c>
      <c r="AI213" s="81">
        <v>5</v>
      </c>
      <c r="AJ213" s="82">
        <v>237680</v>
      </c>
      <c r="AK213" s="83">
        <v>167</v>
      </c>
      <c r="AL213" s="63">
        <v>5</v>
      </c>
      <c r="AM213" s="14">
        <v>258182</v>
      </c>
      <c r="AN213" s="64">
        <v>130</v>
      </c>
      <c r="AO213" s="81">
        <v>2</v>
      </c>
      <c r="AP213" s="82">
        <v>347500</v>
      </c>
      <c r="AQ213" s="83">
        <v>158</v>
      </c>
      <c r="AR213" s="211">
        <v>6</v>
      </c>
      <c r="AS213" s="14">
        <v>192750</v>
      </c>
      <c r="AT213" s="64">
        <v>139</v>
      </c>
      <c r="AU213" s="78">
        <v>2</v>
      </c>
      <c r="AV213" s="79">
        <v>327250</v>
      </c>
      <c r="AW213" s="80">
        <v>48</v>
      </c>
      <c r="AX213" s="63">
        <v>9</v>
      </c>
      <c r="AY213" s="14">
        <v>376400</v>
      </c>
      <c r="AZ213" s="64">
        <v>119</v>
      </c>
      <c r="BA213" s="81">
        <v>4</v>
      </c>
      <c r="BB213" s="82">
        <v>248875</v>
      </c>
      <c r="BC213" s="83">
        <v>91</v>
      </c>
      <c r="BD213" s="63">
        <v>2</v>
      </c>
      <c r="BE213" s="14">
        <v>266250</v>
      </c>
      <c r="BF213" s="64">
        <v>37</v>
      </c>
      <c r="BG213" s="81">
        <v>5</v>
      </c>
      <c r="BH213" s="82">
        <v>306800</v>
      </c>
      <c r="BI213" s="83">
        <v>73</v>
      </c>
      <c r="BJ213" s="63">
        <v>4</v>
      </c>
      <c r="BK213" s="14">
        <v>280875</v>
      </c>
      <c r="BL213" s="64">
        <v>35</v>
      </c>
      <c r="BM213" s="81"/>
      <c r="BN213" s="82"/>
      <c r="BO213" s="83"/>
    </row>
    <row r="214" spans="1:67" x14ac:dyDescent="0.2">
      <c r="A214" s="20" t="s">
        <v>75</v>
      </c>
      <c r="B214" s="527">
        <v>7</v>
      </c>
      <c r="C214" s="528" t="s">
        <v>6414</v>
      </c>
      <c r="D214" s="529">
        <v>48</v>
      </c>
      <c r="E214" s="439">
        <v>9</v>
      </c>
      <c r="F214" s="440" t="s">
        <v>5688</v>
      </c>
      <c r="G214" s="441">
        <v>40</v>
      </c>
      <c r="H214" s="469">
        <v>12</v>
      </c>
      <c r="I214" s="469" t="s">
        <v>4937</v>
      </c>
      <c r="J214" s="470">
        <v>54</v>
      </c>
      <c r="K214" s="439">
        <v>9</v>
      </c>
      <c r="L214" s="440" t="s">
        <v>4189</v>
      </c>
      <c r="M214" s="441">
        <v>41</v>
      </c>
      <c r="N214" s="265">
        <v>10</v>
      </c>
      <c r="O214" s="266" t="s">
        <v>3405</v>
      </c>
      <c r="P214" s="266">
        <v>44</v>
      </c>
      <c r="Q214" s="142">
        <v>15</v>
      </c>
      <c r="R214" s="409" t="s">
        <v>2665</v>
      </c>
      <c r="S214" s="144">
        <v>83</v>
      </c>
      <c r="T214" s="132">
        <v>10</v>
      </c>
      <c r="U214" s="279" t="s">
        <v>1918</v>
      </c>
      <c r="V214" s="133">
        <v>79</v>
      </c>
      <c r="W214" s="307">
        <v>12</v>
      </c>
      <c r="X214" s="308" t="s">
        <v>1165</v>
      </c>
      <c r="Y214" s="309">
        <v>153</v>
      </c>
      <c r="Z214" s="265">
        <v>13</v>
      </c>
      <c r="AA214" s="266" t="s">
        <v>428</v>
      </c>
      <c r="AB214" s="266">
        <v>128</v>
      </c>
      <c r="AC214" s="81">
        <v>14</v>
      </c>
      <c r="AD214" s="82">
        <v>228505</v>
      </c>
      <c r="AE214" s="83">
        <v>83</v>
      </c>
      <c r="AF214" s="63">
        <v>9</v>
      </c>
      <c r="AG214" s="14">
        <v>215756</v>
      </c>
      <c r="AH214" s="64">
        <v>93</v>
      </c>
      <c r="AI214" s="81">
        <v>11</v>
      </c>
      <c r="AJ214" s="82">
        <v>160573</v>
      </c>
      <c r="AK214" s="83">
        <v>158</v>
      </c>
      <c r="AL214" s="63">
        <v>8</v>
      </c>
      <c r="AM214" s="14">
        <v>188600</v>
      </c>
      <c r="AN214" s="64">
        <v>96</v>
      </c>
      <c r="AO214" s="81">
        <v>9</v>
      </c>
      <c r="AP214" s="82">
        <v>232378</v>
      </c>
      <c r="AQ214" s="83">
        <v>69</v>
      </c>
      <c r="AR214" s="63">
        <v>4</v>
      </c>
      <c r="AS214" s="14">
        <v>318725</v>
      </c>
      <c r="AT214" s="64">
        <v>106</v>
      </c>
      <c r="AU214" s="78">
        <v>12</v>
      </c>
      <c r="AV214" s="79">
        <v>272042</v>
      </c>
      <c r="AW214" s="80">
        <v>216</v>
      </c>
      <c r="AX214" s="63">
        <v>11</v>
      </c>
      <c r="AY214" s="14">
        <v>269218</v>
      </c>
      <c r="AZ214" s="64">
        <v>108</v>
      </c>
      <c r="BA214" s="81">
        <v>13</v>
      </c>
      <c r="BB214" s="82">
        <v>250815</v>
      </c>
      <c r="BC214" s="83">
        <v>74</v>
      </c>
      <c r="BD214" s="63">
        <v>11</v>
      </c>
      <c r="BE214" s="14">
        <v>240314</v>
      </c>
      <c r="BF214" s="64">
        <v>79</v>
      </c>
      <c r="BG214" s="81">
        <v>15</v>
      </c>
      <c r="BH214" s="82">
        <v>297906</v>
      </c>
      <c r="BI214" s="83">
        <v>56</v>
      </c>
      <c r="BJ214" s="63">
        <v>12</v>
      </c>
      <c r="BK214" s="14">
        <v>270816</v>
      </c>
      <c r="BL214" s="64">
        <v>77</v>
      </c>
      <c r="BM214" s="81">
        <v>12</v>
      </c>
      <c r="BN214" s="82">
        <v>198741</v>
      </c>
      <c r="BO214" s="83">
        <v>75</v>
      </c>
    </row>
    <row r="215" spans="1:67" x14ac:dyDescent="0.2">
      <c r="A215" s="20" t="s">
        <v>76</v>
      </c>
      <c r="B215" s="527">
        <v>19</v>
      </c>
      <c r="C215" s="528" t="s">
        <v>6415</v>
      </c>
      <c r="D215" s="529">
        <v>12</v>
      </c>
      <c r="E215" s="439">
        <v>26</v>
      </c>
      <c r="F215" s="440" t="s">
        <v>5689</v>
      </c>
      <c r="G215" s="441">
        <v>18</v>
      </c>
      <c r="H215" s="469">
        <v>22</v>
      </c>
      <c r="I215" s="469" t="s">
        <v>4938</v>
      </c>
      <c r="J215" s="470">
        <v>51</v>
      </c>
      <c r="K215" s="439">
        <v>11</v>
      </c>
      <c r="L215" s="440" t="s">
        <v>4190</v>
      </c>
      <c r="M215" s="441">
        <v>62</v>
      </c>
      <c r="N215" s="265">
        <v>12</v>
      </c>
      <c r="O215" s="266" t="s">
        <v>3406</v>
      </c>
      <c r="P215" s="266">
        <v>73</v>
      </c>
      <c r="Q215" s="142">
        <v>19</v>
      </c>
      <c r="R215" s="143" t="s">
        <v>2666</v>
      </c>
      <c r="S215" s="144">
        <v>52</v>
      </c>
      <c r="T215" s="132">
        <v>14</v>
      </c>
      <c r="U215" s="279" t="s">
        <v>1919</v>
      </c>
      <c r="V215" s="133">
        <v>66</v>
      </c>
      <c r="W215" s="307">
        <v>15</v>
      </c>
      <c r="X215" s="308" t="s">
        <v>1166</v>
      </c>
      <c r="Y215" s="309">
        <v>80</v>
      </c>
      <c r="Z215" s="265">
        <v>19</v>
      </c>
      <c r="AA215" s="266" t="s">
        <v>429</v>
      </c>
      <c r="AB215" s="266">
        <v>91</v>
      </c>
      <c r="AC215" s="81">
        <v>14</v>
      </c>
      <c r="AD215" s="82">
        <v>276910</v>
      </c>
      <c r="AE215" s="83">
        <v>73</v>
      </c>
      <c r="AF215" s="63">
        <v>21</v>
      </c>
      <c r="AG215" s="14">
        <v>329262</v>
      </c>
      <c r="AH215" s="64">
        <v>142</v>
      </c>
      <c r="AI215" s="81">
        <v>19</v>
      </c>
      <c r="AJ215" s="82">
        <v>274733</v>
      </c>
      <c r="AK215" s="83">
        <v>165</v>
      </c>
      <c r="AL215" s="63">
        <v>12</v>
      </c>
      <c r="AM215" s="14">
        <v>464025</v>
      </c>
      <c r="AN215" s="64">
        <v>143</v>
      </c>
      <c r="AO215" s="81">
        <v>13</v>
      </c>
      <c r="AP215" s="82">
        <v>405051</v>
      </c>
      <c r="AQ215" s="83">
        <v>183</v>
      </c>
      <c r="AR215" s="63">
        <v>9</v>
      </c>
      <c r="AS215" s="14">
        <v>260778</v>
      </c>
      <c r="AT215" s="64">
        <v>174</v>
      </c>
      <c r="AU215" s="78">
        <v>14</v>
      </c>
      <c r="AV215" s="79">
        <v>403457</v>
      </c>
      <c r="AW215" s="80">
        <v>85</v>
      </c>
      <c r="AX215" s="63">
        <v>11</v>
      </c>
      <c r="AY215" s="14">
        <v>438173</v>
      </c>
      <c r="AZ215" s="64">
        <v>89</v>
      </c>
      <c r="BA215" s="81">
        <v>19</v>
      </c>
      <c r="BB215" s="82">
        <v>327321</v>
      </c>
      <c r="BC215" s="83">
        <v>87</v>
      </c>
      <c r="BD215" s="63">
        <v>17</v>
      </c>
      <c r="BE215" s="14">
        <v>347082</v>
      </c>
      <c r="BF215" s="64">
        <v>60</v>
      </c>
      <c r="BG215" s="81">
        <v>12</v>
      </c>
      <c r="BH215" s="82">
        <v>306500</v>
      </c>
      <c r="BI215" s="83">
        <v>54</v>
      </c>
      <c r="BJ215" s="63">
        <v>19</v>
      </c>
      <c r="BK215" s="14">
        <v>286726</v>
      </c>
      <c r="BL215" s="64">
        <v>69</v>
      </c>
      <c r="BM215" s="81">
        <v>19</v>
      </c>
      <c r="BN215" s="82">
        <v>274389</v>
      </c>
      <c r="BO215" s="83">
        <v>80</v>
      </c>
    </row>
    <row r="216" spans="1:67" x14ac:dyDescent="0.2">
      <c r="A216" s="20" t="s">
        <v>77</v>
      </c>
      <c r="B216" s="527">
        <v>6</v>
      </c>
      <c r="C216" s="528" t="s">
        <v>6416</v>
      </c>
      <c r="D216" s="529">
        <v>31</v>
      </c>
      <c r="E216" s="439">
        <v>9</v>
      </c>
      <c r="F216" s="440" t="s">
        <v>5690</v>
      </c>
      <c r="G216" s="441">
        <v>16</v>
      </c>
      <c r="H216" s="469">
        <v>19</v>
      </c>
      <c r="I216" s="469" t="s">
        <v>4939</v>
      </c>
      <c r="J216" s="470">
        <v>52</v>
      </c>
      <c r="K216" s="439">
        <v>13</v>
      </c>
      <c r="L216" s="440" t="s">
        <v>4191</v>
      </c>
      <c r="M216" s="441">
        <v>42</v>
      </c>
      <c r="N216" s="265">
        <v>5</v>
      </c>
      <c r="O216" s="266" t="s">
        <v>3407</v>
      </c>
      <c r="P216" s="266">
        <v>121</v>
      </c>
      <c r="Q216" s="142">
        <v>9</v>
      </c>
      <c r="R216" s="143" t="s">
        <v>2667</v>
      </c>
      <c r="S216" s="144">
        <v>76</v>
      </c>
      <c r="T216" s="132">
        <v>10</v>
      </c>
      <c r="U216" s="279" t="s">
        <v>1920</v>
      </c>
      <c r="V216" s="133">
        <v>54</v>
      </c>
      <c r="W216" s="307">
        <v>13</v>
      </c>
      <c r="X216" s="308" t="s">
        <v>1167</v>
      </c>
      <c r="Y216" s="309">
        <v>142</v>
      </c>
      <c r="Z216" s="265">
        <v>16</v>
      </c>
      <c r="AA216" s="266" t="s">
        <v>430</v>
      </c>
      <c r="AB216" s="266">
        <v>147</v>
      </c>
      <c r="AC216" s="81">
        <v>12</v>
      </c>
      <c r="AD216" s="82">
        <v>284786</v>
      </c>
      <c r="AE216" s="83">
        <v>124</v>
      </c>
      <c r="AF216" s="63">
        <v>13</v>
      </c>
      <c r="AG216" s="14">
        <v>311420</v>
      </c>
      <c r="AH216" s="64">
        <v>50</v>
      </c>
      <c r="AI216" s="81">
        <v>9</v>
      </c>
      <c r="AJ216" s="82">
        <v>224056</v>
      </c>
      <c r="AK216" s="83">
        <v>85</v>
      </c>
      <c r="AL216" s="63">
        <v>12</v>
      </c>
      <c r="AM216" s="14">
        <v>304772</v>
      </c>
      <c r="AN216" s="64">
        <v>147</v>
      </c>
      <c r="AO216" s="81">
        <v>11</v>
      </c>
      <c r="AP216" s="82">
        <v>307636</v>
      </c>
      <c r="AQ216" s="83">
        <v>136</v>
      </c>
      <c r="AR216" s="63">
        <v>8</v>
      </c>
      <c r="AS216" s="14">
        <v>303925</v>
      </c>
      <c r="AT216" s="64">
        <v>277</v>
      </c>
      <c r="AU216" s="78">
        <v>10</v>
      </c>
      <c r="AV216" s="79">
        <v>342990</v>
      </c>
      <c r="AW216" s="80">
        <v>105</v>
      </c>
      <c r="AX216" s="63">
        <v>6</v>
      </c>
      <c r="AY216" s="14">
        <v>337192</v>
      </c>
      <c r="AZ216" s="64">
        <v>82</v>
      </c>
      <c r="BA216" s="81">
        <v>12</v>
      </c>
      <c r="BB216" s="82">
        <v>325983</v>
      </c>
      <c r="BC216" s="83">
        <v>70</v>
      </c>
      <c r="BD216" s="63">
        <v>7</v>
      </c>
      <c r="BE216" s="14">
        <v>358986</v>
      </c>
      <c r="BF216" s="64">
        <v>108</v>
      </c>
      <c r="BG216" s="81">
        <v>11</v>
      </c>
      <c r="BH216" s="82">
        <v>246409</v>
      </c>
      <c r="BI216" s="83">
        <v>79</v>
      </c>
      <c r="BJ216" s="63">
        <v>15</v>
      </c>
      <c r="BK216" s="14">
        <v>242560</v>
      </c>
      <c r="BL216" s="64">
        <v>61</v>
      </c>
      <c r="BM216" s="81">
        <v>18</v>
      </c>
      <c r="BN216" s="82">
        <v>291138</v>
      </c>
      <c r="BO216" s="83">
        <v>123</v>
      </c>
    </row>
    <row r="217" spans="1:67" x14ac:dyDescent="0.2">
      <c r="A217" s="20" t="s">
        <v>78</v>
      </c>
      <c r="B217" s="527">
        <v>18</v>
      </c>
      <c r="C217" s="528" t="s">
        <v>6417</v>
      </c>
      <c r="D217" s="529">
        <v>37</v>
      </c>
      <c r="E217" s="439">
        <v>21</v>
      </c>
      <c r="F217" s="440" t="s">
        <v>5691</v>
      </c>
      <c r="G217" s="441">
        <v>31</v>
      </c>
      <c r="H217" s="469">
        <v>20</v>
      </c>
      <c r="I217" s="469" t="s">
        <v>4940</v>
      </c>
      <c r="J217" s="470">
        <v>41</v>
      </c>
      <c r="K217" s="439">
        <v>24</v>
      </c>
      <c r="L217" s="440" t="s">
        <v>4192</v>
      </c>
      <c r="M217" s="441">
        <v>46</v>
      </c>
      <c r="N217" s="265">
        <v>24</v>
      </c>
      <c r="O217" s="266" t="s">
        <v>3408</v>
      </c>
      <c r="P217" s="266">
        <v>56</v>
      </c>
      <c r="Q217" s="142">
        <v>35</v>
      </c>
      <c r="R217" s="143" t="s">
        <v>2668</v>
      </c>
      <c r="S217" s="144">
        <v>63</v>
      </c>
      <c r="T217" s="132">
        <v>26</v>
      </c>
      <c r="U217" s="279" t="s">
        <v>1921</v>
      </c>
      <c r="V217" s="133">
        <v>43</v>
      </c>
      <c r="W217" s="307">
        <v>23</v>
      </c>
      <c r="X217" s="308" t="s">
        <v>1168</v>
      </c>
      <c r="Y217" s="309">
        <v>98</v>
      </c>
      <c r="Z217" s="265">
        <v>17</v>
      </c>
      <c r="AA217" s="266" t="s">
        <v>431</v>
      </c>
      <c r="AB217" s="266">
        <v>92</v>
      </c>
      <c r="AC217" s="81">
        <v>8</v>
      </c>
      <c r="AD217" s="82">
        <v>203312</v>
      </c>
      <c r="AE217" s="83">
        <v>55</v>
      </c>
      <c r="AF217" s="63">
        <v>25</v>
      </c>
      <c r="AG217" s="14">
        <v>363152</v>
      </c>
      <c r="AH217" s="64">
        <v>131</v>
      </c>
      <c r="AI217" s="81">
        <v>12</v>
      </c>
      <c r="AJ217" s="82">
        <v>330229</v>
      </c>
      <c r="AK217" s="83">
        <v>160</v>
      </c>
      <c r="AL217" s="63">
        <v>15</v>
      </c>
      <c r="AM217" s="14">
        <v>338187</v>
      </c>
      <c r="AN217" s="64">
        <v>149</v>
      </c>
      <c r="AO217" s="81">
        <v>14</v>
      </c>
      <c r="AP217" s="82">
        <v>250029</v>
      </c>
      <c r="AQ217" s="83">
        <v>121</v>
      </c>
      <c r="AR217" s="63">
        <v>10</v>
      </c>
      <c r="AS217" s="14">
        <v>345140</v>
      </c>
      <c r="AT217" s="64">
        <v>95</v>
      </c>
      <c r="AU217" s="78">
        <v>15</v>
      </c>
      <c r="AV217" s="79">
        <v>322773</v>
      </c>
      <c r="AW217" s="80">
        <v>131</v>
      </c>
      <c r="AX217" s="63">
        <v>28</v>
      </c>
      <c r="AY217" s="14">
        <v>302520</v>
      </c>
      <c r="AZ217" s="64">
        <v>81</v>
      </c>
      <c r="BA217" s="81">
        <v>29</v>
      </c>
      <c r="BB217" s="82">
        <v>405505</v>
      </c>
      <c r="BC217" s="83">
        <v>85</v>
      </c>
      <c r="BD217" s="63">
        <v>25</v>
      </c>
      <c r="BE217" s="14">
        <v>327248</v>
      </c>
      <c r="BF217" s="64">
        <v>81</v>
      </c>
      <c r="BG217" s="81">
        <v>28</v>
      </c>
      <c r="BH217" s="82">
        <v>374661</v>
      </c>
      <c r="BI217" s="83">
        <v>89</v>
      </c>
      <c r="BJ217" s="63">
        <v>23</v>
      </c>
      <c r="BK217" s="14">
        <v>247343</v>
      </c>
      <c r="BL217" s="64">
        <v>102</v>
      </c>
      <c r="BM217" s="81">
        <v>15</v>
      </c>
      <c r="BN217" s="82">
        <v>336106</v>
      </c>
      <c r="BO217" s="83">
        <v>91</v>
      </c>
    </row>
    <row r="218" spans="1:67" x14ac:dyDescent="0.2">
      <c r="A218" s="20" t="s">
        <v>161</v>
      </c>
      <c r="B218" s="527">
        <v>0</v>
      </c>
      <c r="C218" s="528" t="s">
        <v>270</v>
      </c>
      <c r="D218" s="529">
        <v>0</v>
      </c>
      <c r="E218" s="439">
        <v>1</v>
      </c>
      <c r="F218" s="440" t="s">
        <v>5692</v>
      </c>
      <c r="G218" s="441">
        <v>22</v>
      </c>
      <c r="H218" s="469">
        <v>0</v>
      </c>
      <c r="I218" s="469" t="s">
        <v>270</v>
      </c>
      <c r="J218" s="470">
        <v>0</v>
      </c>
      <c r="K218" s="439">
        <v>1</v>
      </c>
      <c r="L218" s="440" t="s">
        <v>4193</v>
      </c>
      <c r="M218" s="441">
        <v>13</v>
      </c>
      <c r="N218" s="265">
        <v>1</v>
      </c>
      <c r="O218" s="266" t="s">
        <v>3409</v>
      </c>
      <c r="P218" s="266">
        <v>241</v>
      </c>
      <c r="Q218" s="142">
        <v>1</v>
      </c>
      <c r="R218" s="143" t="s">
        <v>2669</v>
      </c>
      <c r="S218" s="144">
        <v>220</v>
      </c>
      <c r="T218" s="132">
        <v>0</v>
      </c>
      <c r="U218" s="279" t="s">
        <v>270</v>
      </c>
      <c r="V218" s="133">
        <v>0</v>
      </c>
      <c r="W218" s="307">
        <v>0</v>
      </c>
      <c r="X218" s="308" t="s">
        <v>270</v>
      </c>
      <c r="Y218" s="309">
        <v>0</v>
      </c>
      <c r="Z218" s="265">
        <v>0</v>
      </c>
      <c r="AA218" s="266" t="s">
        <v>270</v>
      </c>
      <c r="AB218" s="266">
        <v>0</v>
      </c>
      <c r="AC218" s="81">
        <v>1</v>
      </c>
      <c r="AD218" s="82">
        <v>951000</v>
      </c>
      <c r="AE218" s="83">
        <v>9</v>
      </c>
      <c r="AF218" s="63">
        <v>0</v>
      </c>
      <c r="AG218" s="14">
        <v>0</v>
      </c>
      <c r="AH218" s="64">
        <v>0</v>
      </c>
      <c r="AI218" s="81">
        <v>0</v>
      </c>
      <c r="AJ218" s="82"/>
      <c r="AK218" s="83"/>
      <c r="AL218" s="63">
        <v>0</v>
      </c>
      <c r="AN218" s="64"/>
      <c r="AO218" s="81">
        <v>0</v>
      </c>
      <c r="AP218" s="82"/>
      <c r="AQ218" s="83"/>
      <c r="AR218" s="63">
        <v>1</v>
      </c>
      <c r="AS218" s="14">
        <v>550000</v>
      </c>
      <c r="AT218" s="64">
        <v>300</v>
      </c>
      <c r="AU218" s="78">
        <v>1</v>
      </c>
      <c r="AV218" s="79">
        <v>1425000</v>
      </c>
      <c r="AW218" s="80">
        <v>85</v>
      </c>
      <c r="AX218" s="63">
        <v>1</v>
      </c>
      <c r="AY218" s="14">
        <v>1600000</v>
      </c>
      <c r="AZ218" s="64">
        <v>372</v>
      </c>
      <c r="BA218" s="81">
        <v>0</v>
      </c>
      <c r="BB218" s="82"/>
      <c r="BC218" s="83"/>
      <c r="BD218" s="63">
        <v>2</v>
      </c>
      <c r="BE218" s="14">
        <v>595000</v>
      </c>
      <c r="BF218" s="64">
        <v>116</v>
      </c>
      <c r="BG218" s="81">
        <v>2</v>
      </c>
      <c r="BH218" s="82">
        <v>798500</v>
      </c>
      <c r="BI218" s="83">
        <v>251</v>
      </c>
      <c r="BJ218" s="63">
        <v>0</v>
      </c>
      <c r="BL218" s="64"/>
      <c r="BM218" s="81"/>
      <c r="BN218" s="82"/>
      <c r="BO218" s="83"/>
    </row>
    <row r="219" spans="1:67" x14ac:dyDescent="0.2">
      <c r="A219" s="20" t="s">
        <v>162</v>
      </c>
      <c r="B219" s="527">
        <v>12</v>
      </c>
      <c r="C219" s="528" t="s">
        <v>6418</v>
      </c>
      <c r="D219" s="529">
        <v>171</v>
      </c>
      <c r="E219" s="439">
        <v>6</v>
      </c>
      <c r="F219" s="440" t="s">
        <v>5693</v>
      </c>
      <c r="G219" s="441">
        <v>204</v>
      </c>
      <c r="H219" s="469">
        <v>7</v>
      </c>
      <c r="I219" s="469" t="s">
        <v>4941</v>
      </c>
      <c r="J219" s="470">
        <v>86</v>
      </c>
      <c r="K219" s="439">
        <v>4</v>
      </c>
      <c r="L219" s="440" t="s">
        <v>4194</v>
      </c>
      <c r="M219" s="441">
        <v>54</v>
      </c>
      <c r="N219" s="265">
        <v>2</v>
      </c>
      <c r="O219" s="266" t="s">
        <v>3410</v>
      </c>
      <c r="P219" s="266">
        <v>20</v>
      </c>
      <c r="Q219" s="142">
        <v>8</v>
      </c>
      <c r="R219" s="143" t="s">
        <v>2670</v>
      </c>
      <c r="S219" s="144">
        <v>38</v>
      </c>
      <c r="T219" s="132">
        <v>3</v>
      </c>
      <c r="U219" s="279" t="s">
        <v>1922</v>
      </c>
      <c r="V219" s="133">
        <v>180</v>
      </c>
      <c r="W219" s="307">
        <v>5</v>
      </c>
      <c r="X219" s="308" t="s">
        <v>1169</v>
      </c>
      <c r="Y219" s="309">
        <v>94</v>
      </c>
      <c r="Z219" s="265">
        <v>4</v>
      </c>
      <c r="AA219" s="266" t="s">
        <v>432</v>
      </c>
      <c r="AB219" s="266">
        <v>39</v>
      </c>
      <c r="AC219" s="81">
        <v>2</v>
      </c>
      <c r="AD219" s="82">
        <v>208950</v>
      </c>
      <c r="AE219" s="83">
        <v>135</v>
      </c>
      <c r="AF219" s="63">
        <v>1</v>
      </c>
      <c r="AG219" s="14">
        <v>167000</v>
      </c>
      <c r="AH219" s="64">
        <v>168</v>
      </c>
      <c r="AI219" s="81">
        <v>7</v>
      </c>
      <c r="AJ219" s="82">
        <v>179780</v>
      </c>
      <c r="AK219" s="83">
        <v>199</v>
      </c>
      <c r="AL219" s="63">
        <v>0</v>
      </c>
      <c r="AN219" s="64"/>
      <c r="AO219" s="81">
        <v>2</v>
      </c>
      <c r="AP219" s="82">
        <v>144375</v>
      </c>
      <c r="AQ219" s="83">
        <v>114</v>
      </c>
      <c r="AR219" s="63">
        <v>3</v>
      </c>
      <c r="AS219" s="14">
        <v>224600</v>
      </c>
      <c r="AT219" s="64">
        <v>22</v>
      </c>
      <c r="AU219" s="78">
        <v>4</v>
      </c>
      <c r="AV219" s="79">
        <v>177590</v>
      </c>
      <c r="AW219" s="80">
        <v>184</v>
      </c>
      <c r="AX219" s="63">
        <v>2</v>
      </c>
      <c r="AY219" s="14">
        <v>236750</v>
      </c>
      <c r="AZ219" s="64">
        <v>80</v>
      </c>
      <c r="BA219" s="81">
        <v>4</v>
      </c>
      <c r="BB219" s="82">
        <v>135500</v>
      </c>
      <c r="BC219" s="83">
        <v>23</v>
      </c>
      <c r="BD219" s="63">
        <v>2</v>
      </c>
      <c r="BE219" s="14">
        <v>189500</v>
      </c>
      <c r="BF219" s="64">
        <v>128</v>
      </c>
      <c r="BG219" s="81">
        <v>0</v>
      </c>
      <c r="BH219" s="82"/>
      <c r="BI219" s="83"/>
      <c r="BJ219" s="63">
        <v>0</v>
      </c>
      <c r="BL219" s="64"/>
      <c r="BM219" s="81"/>
      <c r="BN219" s="82"/>
      <c r="BO219" s="83"/>
    </row>
    <row r="220" spans="1:67" x14ac:dyDescent="0.2">
      <c r="A220" s="20" t="s">
        <v>256</v>
      </c>
      <c r="B220" s="527">
        <v>14</v>
      </c>
      <c r="C220" s="528" t="s">
        <v>6419</v>
      </c>
      <c r="D220" s="529">
        <v>10</v>
      </c>
      <c r="E220" s="439">
        <v>22</v>
      </c>
      <c r="F220" s="440" t="s">
        <v>5694</v>
      </c>
      <c r="G220" s="441">
        <v>28</v>
      </c>
      <c r="H220" s="469">
        <v>12</v>
      </c>
      <c r="I220" s="469" t="s">
        <v>4942</v>
      </c>
      <c r="J220" s="470">
        <v>14</v>
      </c>
      <c r="K220" s="439">
        <v>30</v>
      </c>
      <c r="L220" s="440" t="s">
        <v>4195</v>
      </c>
      <c r="M220" s="441">
        <v>27</v>
      </c>
      <c r="N220" s="265">
        <v>21</v>
      </c>
      <c r="O220" s="266" t="s">
        <v>3411</v>
      </c>
      <c r="P220" s="266">
        <v>42</v>
      </c>
      <c r="Q220" s="142">
        <v>5</v>
      </c>
      <c r="R220" s="143" t="s">
        <v>2671</v>
      </c>
      <c r="S220" s="144">
        <v>65</v>
      </c>
      <c r="T220" s="132">
        <v>15</v>
      </c>
      <c r="U220" s="279" t="s">
        <v>1923</v>
      </c>
      <c r="V220" s="133">
        <v>81</v>
      </c>
      <c r="W220" s="307">
        <v>7</v>
      </c>
      <c r="X220" s="308" t="s">
        <v>1170</v>
      </c>
      <c r="Y220" s="309">
        <v>82</v>
      </c>
      <c r="Z220" s="265">
        <v>15</v>
      </c>
      <c r="AA220" s="266" t="s">
        <v>433</v>
      </c>
      <c r="AB220" s="266">
        <v>78</v>
      </c>
      <c r="AC220" s="81">
        <v>9</v>
      </c>
      <c r="AD220" s="82">
        <v>317611</v>
      </c>
      <c r="AE220" s="83">
        <v>88</v>
      </c>
      <c r="AF220" s="63">
        <v>16</v>
      </c>
      <c r="AG220" s="14">
        <v>259263</v>
      </c>
      <c r="AH220" s="64">
        <v>96</v>
      </c>
      <c r="AI220" s="81">
        <v>14</v>
      </c>
      <c r="AJ220" s="82">
        <v>276000</v>
      </c>
      <c r="AK220" s="83">
        <v>139</v>
      </c>
      <c r="AL220" s="63">
        <v>12</v>
      </c>
      <c r="AM220" s="14">
        <v>268775</v>
      </c>
      <c r="AN220" s="64">
        <v>86</v>
      </c>
      <c r="AO220" s="81">
        <v>13</v>
      </c>
      <c r="AP220" s="82">
        <v>274250</v>
      </c>
      <c r="AQ220" s="83">
        <v>117</v>
      </c>
      <c r="AR220" s="63">
        <v>9</v>
      </c>
      <c r="AS220" s="14">
        <v>280211</v>
      </c>
      <c r="AT220" s="64">
        <v>121</v>
      </c>
      <c r="AU220" s="78">
        <v>9</v>
      </c>
      <c r="AV220" s="79">
        <v>318611</v>
      </c>
      <c r="AW220" s="80">
        <v>120</v>
      </c>
      <c r="AX220" s="63">
        <v>20</v>
      </c>
      <c r="AY220" s="14">
        <v>310922</v>
      </c>
      <c r="AZ220" s="64">
        <v>100</v>
      </c>
      <c r="BA220" s="81">
        <v>12</v>
      </c>
      <c r="BB220" s="82">
        <v>357769</v>
      </c>
      <c r="BC220" s="83">
        <v>83</v>
      </c>
      <c r="BD220" s="63">
        <v>17</v>
      </c>
      <c r="BE220" s="14">
        <v>335884</v>
      </c>
      <c r="BF220" s="64">
        <v>86</v>
      </c>
      <c r="BG220" s="81">
        <v>14</v>
      </c>
      <c r="BH220" s="82">
        <v>277993</v>
      </c>
      <c r="BI220" s="83">
        <v>99</v>
      </c>
      <c r="BJ220" s="63">
        <v>16</v>
      </c>
      <c r="BK220" s="14">
        <v>251568</v>
      </c>
      <c r="BL220" s="64">
        <v>71</v>
      </c>
      <c r="BM220" s="81"/>
      <c r="BN220" s="82"/>
      <c r="BO220" s="83"/>
    </row>
    <row r="221" spans="1:67" x14ac:dyDescent="0.2">
      <c r="A221" s="20" t="s">
        <v>79</v>
      </c>
      <c r="B221" s="527">
        <v>85</v>
      </c>
      <c r="C221" s="528" t="s">
        <v>6420</v>
      </c>
      <c r="D221" s="529">
        <v>14</v>
      </c>
      <c r="E221" s="439">
        <v>104</v>
      </c>
      <c r="F221" s="440" t="s">
        <v>5695</v>
      </c>
      <c r="G221" s="441">
        <v>29</v>
      </c>
      <c r="H221" s="469">
        <v>96</v>
      </c>
      <c r="I221" s="469" t="s">
        <v>4943</v>
      </c>
      <c r="J221" s="470">
        <v>32</v>
      </c>
      <c r="K221" s="439">
        <v>122</v>
      </c>
      <c r="L221" s="440" t="s">
        <v>4196</v>
      </c>
      <c r="M221" s="441">
        <v>47</v>
      </c>
      <c r="N221" s="265">
        <v>110</v>
      </c>
      <c r="O221" s="266" t="s">
        <v>3412</v>
      </c>
      <c r="P221" s="266">
        <v>66</v>
      </c>
      <c r="Q221" s="142">
        <v>95</v>
      </c>
      <c r="R221" s="143" t="s">
        <v>2672</v>
      </c>
      <c r="S221" s="144">
        <v>67</v>
      </c>
      <c r="T221" s="132">
        <v>86</v>
      </c>
      <c r="U221" s="279" t="s">
        <v>1924</v>
      </c>
      <c r="V221" s="133">
        <v>77</v>
      </c>
      <c r="W221" s="307">
        <v>91</v>
      </c>
      <c r="X221" s="308" t="s">
        <v>1171</v>
      </c>
      <c r="Y221" s="309">
        <v>82</v>
      </c>
      <c r="Z221" s="265">
        <v>77</v>
      </c>
      <c r="AA221" s="266" t="s">
        <v>434</v>
      </c>
      <c r="AB221" s="266">
        <v>87</v>
      </c>
      <c r="AC221" s="81">
        <v>79</v>
      </c>
      <c r="AD221" s="82">
        <v>247028</v>
      </c>
      <c r="AE221" s="83">
        <v>91</v>
      </c>
      <c r="AF221" s="63">
        <v>82</v>
      </c>
      <c r="AG221" s="14">
        <v>219278</v>
      </c>
      <c r="AH221" s="64">
        <v>114</v>
      </c>
      <c r="AI221" s="81">
        <v>82</v>
      </c>
      <c r="AJ221" s="82">
        <v>214460</v>
      </c>
      <c r="AK221" s="83">
        <v>135</v>
      </c>
      <c r="AL221" s="63">
        <v>63</v>
      </c>
      <c r="AM221" s="14">
        <v>228150</v>
      </c>
      <c r="AN221" s="64">
        <v>107</v>
      </c>
      <c r="AO221" s="81">
        <v>60</v>
      </c>
      <c r="AP221" s="82">
        <v>255026</v>
      </c>
      <c r="AQ221" s="83">
        <v>109</v>
      </c>
      <c r="AR221" s="63">
        <v>63</v>
      </c>
      <c r="AS221" s="14">
        <v>251487</v>
      </c>
      <c r="AT221" s="64">
        <v>104</v>
      </c>
      <c r="AU221" s="78">
        <v>76</v>
      </c>
      <c r="AV221" s="79">
        <v>273127</v>
      </c>
      <c r="AW221" s="80">
        <v>102</v>
      </c>
      <c r="AX221" s="63">
        <v>105</v>
      </c>
      <c r="AY221" s="14">
        <v>273861</v>
      </c>
      <c r="AZ221" s="64">
        <v>104</v>
      </c>
      <c r="BA221" s="81">
        <v>95</v>
      </c>
      <c r="BB221" s="82">
        <v>295032</v>
      </c>
      <c r="BC221" s="83">
        <v>77</v>
      </c>
      <c r="BD221" s="63">
        <v>86</v>
      </c>
      <c r="BE221" s="14">
        <v>269882</v>
      </c>
      <c r="BF221" s="64">
        <v>66</v>
      </c>
      <c r="BG221" s="81">
        <v>62</v>
      </c>
      <c r="BH221" s="82">
        <v>226417</v>
      </c>
      <c r="BI221" s="83">
        <v>59</v>
      </c>
      <c r="BJ221" s="63">
        <v>83</v>
      </c>
      <c r="BK221" s="14">
        <v>216905</v>
      </c>
      <c r="BL221" s="64">
        <v>51</v>
      </c>
      <c r="BM221" s="81">
        <v>65</v>
      </c>
      <c r="BN221" s="82">
        <v>208342</v>
      </c>
      <c r="BO221" s="83">
        <v>90</v>
      </c>
    </row>
    <row r="222" spans="1:67" x14ac:dyDescent="0.2">
      <c r="A222" s="20" t="s">
        <v>80</v>
      </c>
      <c r="B222" s="527">
        <v>9</v>
      </c>
      <c r="C222" s="528" t="s">
        <v>6421</v>
      </c>
      <c r="D222" s="529">
        <v>11</v>
      </c>
      <c r="E222" s="439">
        <v>21</v>
      </c>
      <c r="F222" s="440" t="s">
        <v>5696</v>
      </c>
      <c r="G222" s="441">
        <v>23</v>
      </c>
      <c r="H222" s="469">
        <v>31</v>
      </c>
      <c r="I222" s="469" t="s">
        <v>4944</v>
      </c>
      <c r="J222" s="470">
        <v>52</v>
      </c>
      <c r="K222" s="439">
        <v>35</v>
      </c>
      <c r="L222" s="440" t="s">
        <v>4197</v>
      </c>
      <c r="M222" s="441">
        <v>67</v>
      </c>
      <c r="N222" s="265">
        <v>25</v>
      </c>
      <c r="O222" s="266" t="s">
        <v>3413</v>
      </c>
      <c r="P222" s="266">
        <v>73</v>
      </c>
      <c r="Q222" s="142">
        <v>24</v>
      </c>
      <c r="R222" s="143" t="s">
        <v>2673</v>
      </c>
      <c r="S222" s="144">
        <v>67</v>
      </c>
      <c r="T222" s="132">
        <v>19</v>
      </c>
      <c r="U222" s="279" t="s">
        <v>1925</v>
      </c>
      <c r="V222" s="133">
        <v>75</v>
      </c>
      <c r="W222" s="307">
        <v>21</v>
      </c>
      <c r="X222" s="308" t="s">
        <v>1172</v>
      </c>
      <c r="Y222" s="309">
        <v>84</v>
      </c>
      <c r="Z222" s="265">
        <v>14</v>
      </c>
      <c r="AA222" s="266" t="s">
        <v>435</v>
      </c>
      <c r="AB222" s="266">
        <v>103</v>
      </c>
      <c r="AC222" s="81">
        <v>17</v>
      </c>
      <c r="AD222" s="82">
        <v>421159</v>
      </c>
      <c r="AE222" s="83">
        <v>77</v>
      </c>
      <c r="AF222" s="63">
        <v>25</v>
      </c>
      <c r="AG222" s="14">
        <v>356397</v>
      </c>
      <c r="AH222" s="64">
        <v>116</v>
      </c>
      <c r="AI222" s="81">
        <v>21</v>
      </c>
      <c r="AJ222" s="82">
        <v>344560</v>
      </c>
      <c r="AK222" s="83">
        <v>132</v>
      </c>
      <c r="AL222" s="63">
        <v>10</v>
      </c>
      <c r="AM222" s="14">
        <v>280890</v>
      </c>
      <c r="AN222" s="64">
        <v>108</v>
      </c>
      <c r="AO222" s="81">
        <v>17</v>
      </c>
      <c r="AP222" s="82">
        <v>342549</v>
      </c>
      <c r="AQ222" s="83">
        <v>105</v>
      </c>
      <c r="AR222" s="63">
        <v>14</v>
      </c>
      <c r="AS222" s="14">
        <v>315386</v>
      </c>
      <c r="AT222" s="64">
        <v>113</v>
      </c>
      <c r="AU222" s="78">
        <v>11</v>
      </c>
      <c r="AV222" s="79">
        <v>484864</v>
      </c>
      <c r="AW222" s="80">
        <v>111</v>
      </c>
      <c r="AX222" s="63">
        <v>31</v>
      </c>
      <c r="AY222" s="14">
        <v>378279</v>
      </c>
      <c r="AZ222" s="64">
        <v>131</v>
      </c>
      <c r="BA222" s="81">
        <v>32</v>
      </c>
      <c r="BB222" s="82">
        <v>455241</v>
      </c>
      <c r="BC222" s="83">
        <v>88</v>
      </c>
      <c r="BD222" s="63">
        <v>25</v>
      </c>
      <c r="BE222" s="14">
        <v>486092</v>
      </c>
      <c r="BF222" s="64">
        <v>79</v>
      </c>
      <c r="BG222" s="81">
        <v>17</v>
      </c>
      <c r="BH222" s="82">
        <v>364376</v>
      </c>
      <c r="BI222" s="83">
        <v>64</v>
      </c>
      <c r="BJ222" s="63">
        <v>22</v>
      </c>
      <c r="BK222" s="14">
        <v>411568</v>
      </c>
      <c r="BL222" s="64">
        <v>49</v>
      </c>
      <c r="BM222" s="81">
        <v>16</v>
      </c>
      <c r="BN222" s="82">
        <v>356693</v>
      </c>
      <c r="BO222" s="83">
        <v>41</v>
      </c>
    </row>
    <row r="223" spans="1:67" x14ac:dyDescent="0.2">
      <c r="A223" s="20" t="s">
        <v>81</v>
      </c>
      <c r="B223" s="527">
        <v>20</v>
      </c>
      <c r="C223" s="528" t="s">
        <v>6422</v>
      </c>
      <c r="D223" s="529">
        <v>30</v>
      </c>
      <c r="E223" s="439">
        <v>20</v>
      </c>
      <c r="F223" s="440" t="s">
        <v>5697</v>
      </c>
      <c r="G223" s="441">
        <v>60</v>
      </c>
      <c r="H223" s="469">
        <v>37</v>
      </c>
      <c r="I223" s="469" t="s">
        <v>4945</v>
      </c>
      <c r="J223" s="470">
        <v>30</v>
      </c>
      <c r="K223" s="439">
        <v>34</v>
      </c>
      <c r="L223" s="440" t="s">
        <v>4198</v>
      </c>
      <c r="M223" s="441">
        <v>39</v>
      </c>
      <c r="N223" s="265">
        <v>32</v>
      </c>
      <c r="O223" s="266" t="s">
        <v>3414</v>
      </c>
      <c r="P223" s="266">
        <v>38</v>
      </c>
      <c r="Q223" s="142">
        <v>33</v>
      </c>
      <c r="R223" s="143" t="s">
        <v>2674</v>
      </c>
      <c r="S223" s="144">
        <v>65</v>
      </c>
      <c r="T223" s="132">
        <v>36</v>
      </c>
      <c r="U223" s="279" t="s">
        <v>1926</v>
      </c>
      <c r="V223" s="133">
        <v>80</v>
      </c>
      <c r="W223" s="307">
        <v>35</v>
      </c>
      <c r="X223" s="308" t="s">
        <v>1173</v>
      </c>
      <c r="Y223" s="309">
        <v>128</v>
      </c>
      <c r="Z223" s="265">
        <v>34</v>
      </c>
      <c r="AA223" s="266" t="s">
        <v>436</v>
      </c>
      <c r="AB223" s="266">
        <v>115</v>
      </c>
      <c r="AC223" s="81">
        <v>32</v>
      </c>
      <c r="AD223" s="82">
        <v>206056</v>
      </c>
      <c r="AE223" s="83">
        <v>84</v>
      </c>
      <c r="AF223" s="63">
        <v>36</v>
      </c>
      <c r="AG223" s="14">
        <v>237079</v>
      </c>
      <c r="AH223" s="64">
        <v>102</v>
      </c>
      <c r="AI223" s="81">
        <v>32</v>
      </c>
      <c r="AJ223" s="82">
        <v>215345</v>
      </c>
      <c r="AK223" s="83">
        <v>135</v>
      </c>
      <c r="AL223" s="63">
        <v>19</v>
      </c>
      <c r="AM223" s="14">
        <v>214558</v>
      </c>
      <c r="AN223" s="64">
        <v>145</v>
      </c>
      <c r="AO223" s="81">
        <v>24</v>
      </c>
      <c r="AP223" s="82">
        <v>205483</v>
      </c>
      <c r="AQ223" s="83">
        <v>78</v>
      </c>
      <c r="AR223" s="63">
        <v>25</v>
      </c>
      <c r="AS223" s="14">
        <v>257092</v>
      </c>
      <c r="AT223" s="64">
        <v>127</v>
      </c>
      <c r="AU223" s="78">
        <v>29</v>
      </c>
      <c r="AV223" s="79">
        <v>312625</v>
      </c>
      <c r="AW223" s="80">
        <v>129</v>
      </c>
      <c r="AX223" s="63">
        <v>31</v>
      </c>
      <c r="AY223" s="14">
        <v>278805</v>
      </c>
      <c r="AZ223" s="64">
        <v>84</v>
      </c>
      <c r="BA223" s="81">
        <v>29</v>
      </c>
      <c r="BB223" s="82">
        <v>260739</v>
      </c>
      <c r="BC223" s="83">
        <v>164</v>
      </c>
      <c r="BD223" s="63">
        <v>33</v>
      </c>
      <c r="BE223" s="14">
        <v>253353</v>
      </c>
      <c r="BF223" s="64">
        <v>84</v>
      </c>
      <c r="BG223" s="81">
        <v>30</v>
      </c>
      <c r="BH223" s="82">
        <v>260346</v>
      </c>
      <c r="BI223" s="83">
        <v>118</v>
      </c>
      <c r="BJ223" s="63">
        <v>40</v>
      </c>
      <c r="BK223" s="14">
        <v>221053</v>
      </c>
      <c r="BL223" s="64">
        <v>57</v>
      </c>
      <c r="BM223" s="81">
        <v>25</v>
      </c>
      <c r="BN223" s="82">
        <v>180450</v>
      </c>
      <c r="BO223" s="83">
        <v>71</v>
      </c>
    </row>
    <row r="224" spans="1:67" x14ac:dyDescent="0.2">
      <c r="A224" s="20" t="s">
        <v>121</v>
      </c>
      <c r="B224" s="527">
        <v>34</v>
      </c>
      <c r="C224" s="528" t="s">
        <v>6423</v>
      </c>
      <c r="D224" s="529">
        <v>18</v>
      </c>
      <c r="E224" s="439">
        <v>27</v>
      </c>
      <c r="F224" s="440" t="s">
        <v>5698</v>
      </c>
      <c r="G224" s="441">
        <v>21</v>
      </c>
      <c r="H224" s="469">
        <v>42</v>
      </c>
      <c r="I224" s="469" t="s">
        <v>4946</v>
      </c>
      <c r="J224" s="470">
        <v>39</v>
      </c>
      <c r="K224" s="439">
        <v>68</v>
      </c>
      <c r="L224" s="440" t="s">
        <v>4199</v>
      </c>
      <c r="M224" s="441">
        <v>42</v>
      </c>
      <c r="N224" s="265">
        <v>35</v>
      </c>
      <c r="O224" s="266" t="s">
        <v>3415</v>
      </c>
      <c r="P224" s="266">
        <v>42</v>
      </c>
      <c r="Q224" s="142">
        <v>44</v>
      </c>
      <c r="R224" s="143" t="s">
        <v>2675</v>
      </c>
      <c r="S224" s="144">
        <v>55</v>
      </c>
      <c r="T224" s="132">
        <v>41</v>
      </c>
      <c r="U224" s="279" t="s">
        <v>1927</v>
      </c>
      <c r="V224" s="133">
        <v>39</v>
      </c>
      <c r="W224" s="307">
        <v>42</v>
      </c>
      <c r="X224" s="308" t="s">
        <v>1174</v>
      </c>
      <c r="Y224" s="309">
        <v>67</v>
      </c>
      <c r="Z224" s="265">
        <v>57</v>
      </c>
      <c r="AA224" s="266" t="s">
        <v>437</v>
      </c>
      <c r="AB224" s="266">
        <v>94</v>
      </c>
      <c r="AC224" s="81">
        <v>45</v>
      </c>
      <c r="AD224" s="82">
        <v>243391</v>
      </c>
      <c r="AE224" s="83">
        <v>121</v>
      </c>
      <c r="AF224" s="63">
        <v>43</v>
      </c>
      <c r="AG224" s="14">
        <v>265188</v>
      </c>
      <c r="AH224" s="64">
        <v>92</v>
      </c>
      <c r="AI224" s="81">
        <v>45</v>
      </c>
      <c r="AJ224" s="82">
        <v>241543</v>
      </c>
      <c r="AK224" s="83">
        <v>129</v>
      </c>
      <c r="AL224" s="63">
        <v>47</v>
      </c>
      <c r="AM224" s="14">
        <v>251906</v>
      </c>
      <c r="AN224" s="64">
        <v>108</v>
      </c>
      <c r="AO224" s="81">
        <v>36</v>
      </c>
      <c r="AP224" s="82">
        <v>253000</v>
      </c>
      <c r="AQ224" s="83">
        <v>74</v>
      </c>
      <c r="AR224" s="63">
        <v>33</v>
      </c>
      <c r="AS224" s="14">
        <v>275334</v>
      </c>
      <c r="AT224" s="64">
        <v>120</v>
      </c>
      <c r="AU224" s="78">
        <v>48</v>
      </c>
      <c r="AV224" s="79">
        <v>254129</v>
      </c>
      <c r="AW224" s="80">
        <v>88</v>
      </c>
      <c r="AX224" s="63">
        <v>55</v>
      </c>
      <c r="AY224" s="14">
        <v>275088</v>
      </c>
      <c r="AZ224" s="64">
        <v>99</v>
      </c>
      <c r="BA224" s="81">
        <v>58</v>
      </c>
      <c r="BB224" s="82">
        <v>276440</v>
      </c>
      <c r="BC224" s="83">
        <v>84</v>
      </c>
      <c r="BD224" s="63">
        <v>42</v>
      </c>
      <c r="BE224" s="14">
        <v>279684</v>
      </c>
      <c r="BF224" s="64">
        <v>61</v>
      </c>
      <c r="BG224" s="81">
        <v>42</v>
      </c>
      <c r="BH224" s="82">
        <v>258060</v>
      </c>
      <c r="BI224" s="83">
        <v>51</v>
      </c>
      <c r="BJ224" s="63">
        <v>35</v>
      </c>
      <c r="BK224" s="14">
        <v>227780</v>
      </c>
      <c r="BL224" s="64">
        <v>46</v>
      </c>
      <c r="BM224" s="81">
        <v>48</v>
      </c>
      <c r="BN224" s="82">
        <v>208301</v>
      </c>
      <c r="BO224" s="83">
        <v>110</v>
      </c>
    </row>
    <row r="225" spans="1:67" x14ac:dyDescent="0.2">
      <c r="A225" s="20" t="s">
        <v>257</v>
      </c>
      <c r="B225" s="527">
        <v>3</v>
      </c>
      <c r="C225" s="528" t="s">
        <v>6424</v>
      </c>
      <c r="D225" s="529">
        <v>8</v>
      </c>
      <c r="E225" s="439">
        <v>3</v>
      </c>
      <c r="F225" s="440" t="s">
        <v>5699</v>
      </c>
      <c r="G225" s="441">
        <v>29</v>
      </c>
      <c r="H225" s="469">
        <v>1</v>
      </c>
      <c r="I225" s="469" t="s">
        <v>4947</v>
      </c>
      <c r="J225" s="470">
        <v>35</v>
      </c>
      <c r="K225" s="439">
        <v>1</v>
      </c>
      <c r="L225" s="440" t="s">
        <v>1622</v>
      </c>
      <c r="M225" s="441">
        <v>98</v>
      </c>
      <c r="N225" s="265">
        <v>2</v>
      </c>
      <c r="O225" s="266" t="s">
        <v>3416</v>
      </c>
      <c r="P225" s="266">
        <v>54</v>
      </c>
      <c r="Q225" s="142">
        <v>3</v>
      </c>
      <c r="R225" s="143" t="s">
        <v>2676</v>
      </c>
      <c r="S225" s="144">
        <v>81</v>
      </c>
      <c r="T225" s="132">
        <v>4</v>
      </c>
      <c r="U225" s="279" t="s">
        <v>1928</v>
      </c>
      <c r="V225" s="133">
        <v>25</v>
      </c>
      <c r="W225" s="307">
        <v>1</v>
      </c>
      <c r="X225" s="308" t="s">
        <v>1175</v>
      </c>
      <c r="Y225" s="309">
        <v>92</v>
      </c>
      <c r="Z225" s="265">
        <v>4</v>
      </c>
      <c r="AA225" s="266" t="s">
        <v>438</v>
      </c>
      <c r="AB225" s="266">
        <v>92</v>
      </c>
      <c r="AC225" s="81">
        <v>9</v>
      </c>
      <c r="AD225" s="82">
        <v>294994</v>
      </c>
      <c r="AE225" s="83">
        <v>79</v>
      </c>
      <c r="AF225" s="63">
        <v>1</v>
      </c>
      <c r="AG225" s="14">
        <v>200000</v>
      </c>
      <c r="AH225" s="64">
        <v>48</v>
      </c>
      <c r="AI225" s="81">
        <v>1</v>
      </c>
      <c r="AJ225" s="82">
        <v>45000</v>
      </c>
      <c r="AK225" s="83">
        <v>65</v>
      </c>
      <c r="AL225" s="63">
        <v>0</v>
      </c>
      <c r="AN225" s="64"/>
      <c r="AO225" s="81">
        <v>2</v>
      </c>
      <c r="AP225" s="82">
        <v>254200</v>
      </c>
      <c r="AQ225" s="83">
        <v>147</v>
      </c>
      <c r="AR225" s="63">
        <v>3</v>
      </c>
      <c r="AS225" s="14">
        <v>244667</v>
      </c>
      <c r="AT225" s="64">
        <v>40</v>
      </c>
      <c r="AU225" s="78">
        <v>1</v>
      </c>
      <c r="AV225" s="79">
        <v>323000</v>
      </c>
      <c r="AW225" s="80">
        <v>203</v>
      </c>
      <c r="AX225" s="63">
        <v>5</v>
      </c>
      <c r="AY225" s="14">
        <v>328780</v>
      </c>
      <c r="AZ225" s="64">
        <v>89</v>
      </c>
      <c r="BA225" s="81">
        <v>6</v>
      </c>
      <c r="BB225" s="82">
        <v>324867</v>
      </c>
      <c r="BC225" s="83">
        <v>94</v>
      </c>
      <c r="BD225" s="63">
        <v>7</v>
      </c>
      <c r="BE225" s="14">
        <v>284786</v>
      </c>
      <c r="BF225" s="64">
        <v>98</v>
      </c>
      <c r="BG225" s="81">
        <v>2</v>
      </c>
      <c r="BH225" s="82">
        <v>382500</v>
      </c>
      <c r="BI225" s="83">
        <v>76</v>
      </c>
      <c r="BJ225" s="63">
        <v>10</v>
      </c>
      <c r="BK225" s="14">
        <v>286640</v>
      </c>
      <c r="BL225" s="64">
        <v>52</v>
      </c>
      <c r="BM225" s="81"/>
      <c r="BN225" s="82"/>
      <c r="BO225" s="83"/>
    </row>
    <row r="226" spans="1:67" x14ac:dyDescent="0.2">
      <c r="A226" s="20" t="s">
        <v>82</v>
      </c>
      <c r="B226" s="527">
        <v>55</v>
      </c>
      <c r="C226" s="528" t="s">
        <v>6425</v>
      </c>
      <c r="D226" s="529">
        <v>20</v>
      </c>
      <c r="E226" s="439">
        <v>71</v>
      </c>
      <c r="F226" s="440" t="s">
        <v>5700</v>
      </c>
      <c r="G226" s="441">
        <v>16</v>
      </c>
      <c r="H226" s="469">
        <v>75</v>
      </c>
      <c r="I226" s="469" t="s">
        <v>4948</v>
      </c>
      <c r="J226" s="470">
        <v>23</v>
      </c>
      <c r="K226" s="439">
        <v>86</v>
      </c>
      <c r="L226" s="440" t="s">
        <v>4200</v>
      </c>
      <c r="M226" s="441">
        <v>28</v>
      </c>
      <c r="N226" s="265">
        <v>87</v>
      </c>
      <c r="O226" s="266" t="s">
        <v>733</v>
      </c>
      <c r="P226" s="266">
        <v>42</v>
      </c>
      <c r="Q226" s="142">
        <v>60</v>
      </c>
      <c r="R226" s="143" t="s">
        <v>2677</v>
      </c>
      <c r="S226" s="144">
        <v>48</v>
      </c>
      <c r="T226" s="132">
        <v>88</v>
      </c>
      <c r="U226" s="279" t="s">
        <v>1929</v>
      </c>
      <c r="V226" s="133">
        <v>38</v>
      </c>
      <c r="W226" s="307">
        <v>74</v>
      </c>
      <c r="X226" s="308" t="s">
        <v>1176</v>
      </c>
      <c r="Y226" s="309">
        <v>68</v>
      </c>
      <c r="Z226" s="265">
        <v>80</v>
      </c>
      <c r="AA226" s="266" t="s">
        <v>439</v>
      </c>
      <c r="AB226" s="266">
        <v>71</v>
      </c>
      <c r="AC226" s="81">
        <v>68</v>
      </c>
      <c r="AD226" s="82">
        <v>229264</v>
      </c>
      <c r="AE226" s="83">
        <v>88</v>
      </c>
      <c r="AF226" s="63">
        <v>59</v>
      </c>
      <c r="AG226" s="14">
        <v>202988</v>
      </c>
      <c r="AH226" s="64">
        <v>75</v>
      </c>
      <c r="AI226" s="81">
        <v>58</v>
      </c>
      <c r="AJ226" s="82">
        <v>218113</v>
      </c>
      <c r="AK226" s="83">
        <v>101</v>
      </c>
      <c r="AL226" s="63">
        <v>43</v>
      </c>
      <c r="AM226" s="14">
        <v>233903</v>
      </c>
      <c r="AN226" s="64">
        <v>102</v>
      </c>
      <c r="AO226" s="81">
        <v>55</v>
      </c>
      <c r="AP226" s="82">
        <v>256821</v>
      </c>
      <c r="AQ226" s="83">
        <v>81</v>
      </c>
      <c r="AR226" s="63">
        <v>48</v>
      </c>
      <c r="AS226" s="14">
        <v>213423</v>
      </c>
      <c r="AT226" s="64">
        <v>127</v>
      </c>
      <c r="AU226" s="78">
        <v>76</v>
      </c>
      <c r="AV226" s="79">
        <v>264933</v>
      </c>
      <c r="AW226" s="80">
        <v>86</v>
      </c>
      <c r="AX226" s="63">
        <v>69</v>
      </c>
      <c r="AY226" s="14">
        <v>264916</v>
      </c>
      <c r="AZ226" s="64">
        <v>92</v>
      </c>
      <c r="BA226" s="81">
        <v>81</v>
      </c>
      <c r="BB226" s="82">
        <v>252997</v>
      </c>
      <c r="BC226" s="83">
        <v>80</v>
      </c>
      <c r="BD226" s="63">
        <v>73</v>
      </c>
      <c r="BE226" s="14">
        <v>231610</v>
      </c>
      <c r="BF226" s="64">
        <v>127</v>
      </c>
      <c r="BG226" s="81">
        <v>83</v>
      </c>
      <c r="BH226" s="82">
        <v>234392</v>
      </c>
      <c r="BI226" s="83">
        <v>69</v>
      </c>
      <c r="BJ226" s="63">
        <v>58</v>
      </c>
      <c r="BK226" s="14">
        <v>212954</v>
      </c>
      <c r="BL226" s="64">
        <v>64</v>
      </c>
      <c r="BM226" s="81">
        <v>90</v>
      </c>
      <c r="BN226" s="82">
        <v>207110</v>
      </c>
      <c r="BO226" s="83">
        <v>57</v>
      </c>
    </row>
    <row r="227" spans="1:67" x14ac:dyDescent="0.2">
      <c r="A227" s="20" t="s">
        <v>163</v>
      </c>
      <c r="B227" s="527">
        <v>1</v>
      </c>
      <c r="C227" s="528" t="s">
        <v>6426</v>
      </c>
      <c r="D227" s="529">
        <v>9</v>
      </c>
      <c r="E227" s="439">
        <v>6</v>
      </c>
      <c r="F227" s="440" t="s">
        <v>5701</v>
      </c>
      <c r="G227" s="441">
        <v>30</v>
      </c>
      <c r="H227" s="469">
        <v>7</v>
      </c>
      <c r="I227" s="469" t="s">
        <v>4949</v>
      </c>
      <c r="J227" s="470">
        <v>24</v>
      </c>
      <c r="K227" s="439">
        <v>6</v>
      </c>
      <c r="L227" s="440" t="s">
        <v>4201</v>
      </c>
      <c r="M227" s="441">
        <v>49</v>
      </c>
      <c r="N227" s="265">
        <v>3</v>
      </c>
      <c r="O227" s="266" t="s">
        <v>3417</v>
      </c>
      <c r="P227" s="266">
        <v>20</v>
      </c>
      <c r="Q227" s="142">
        <v>5</v>
      </c>
      <c r="R227" s="143" t="s">
        <v>2678</v>
      </c>
      <c r="S227" s="144">
        <v>42</v>
      </c>
      <c r="T227" s="132">
        <v>9</v>
      </c>
      <c r="U227" s="279" t="s">
        <v>1930</v>
      </c>
      <c r="V227" s="133">
        <v>38</v>
      </c>
      <c r="W227" s="307">
        <v>8</v>
      </c>
      <c r="X227" s="308" t="s">
        <v>1177</v>
      </c>
      <c r="Y227" s="309">
        <v>175</v>
      </c>
      <c r="Z227" s="265">
        <v>1</v>
      </c>
      <c r="AA227" s="266" t="s">
        <v>307</v>
      </c>
      <c r="AB227" s="266">
        <v>74</v>
      </c>
      <c r="AC227" s="81">
        <v>7</v>
      </c>
      <c r="AD227" s="82">
        <v>278271</v>
      </c>
      <c r="AE227" s="83">
        <v>137</v>
      </c>
      <c r="AF227" s="63">
        <v>9</v>
      </c>
      <c r="AG227" s="14">
        <v>254156</v>
      </c>
      <c r="AH227" s="64">
        <v>81</v>
      </c>
      <c r="AI227" s="81">
        <v>2</v>
      </c>
      <c r="AJ227" s="82">
        <v>133750</v>
      </c>
      <c r="AK227" s="83">
        <v>104</v>
      </c>
      <c r="AL227" s="63">
        <v>1</v>
      </c>
      <c r="AM227" s="14">
        <v>232500</v>
      </c>
      <c r="AN227" s="64">
        <v>37</v>
      </c>
      <c r="AO227" s="81">
        <v>1</v>
      </c>
      <c r="AP227" s="82">
        <v>229000</v>
      </c>
      <c r="AQ227" s="83">
        <v>128</v>
      </c>
      <c r="AR227" s="63">
        <v>3</v>
      </c>
      <c r="AS227" s="14">
        <v>279500</v>
      </c>
      <c r="AT227" s="64">
        <v>73</v>
      </c>
      <c r="AU227" s="78">
        <v>2</v>
      </c>
      <c r="AV227" s="79">
        <v>262450</v>
      </c>
      <c r="AW227" s="80">
        <v>44</v>
      </c>
      <c r="AX227" s="63">
        <v>2</v>
      </c>
      <c r="AY227" s="14">
        <v>267160</v>
      </c>
      <c r="AZ227" s="64">
        <v>91</v>
      </c>
      <c r="BA227" s="81">
        <v>4</v>
      </c>
      <c r="BB227" s="82">
        <v>298844</v>
      </c>
      <c r="BC227" s="83">
        <v>40</v>
      </c>
      <c r="BD227" s="63">
        <v>3</v>
      </c>
      <c r="BE227" s="14">
        <v>275000</v>
      </c>
      <c r="BF227" s="64">
        <v>66</v>
      </c>
      <c r="BG227" s="81">
        <v>5</v>
      </c>
      <c r="BH227" s="82">
        <v>302380</v>
      </c>
      <c r="BI227" s="83">
        <v>62</v>
      </c>
      <c r="BJ227" s="63">
        <v>8</v>
      </c>
      <c r="BK227" s="14">
        <v>242112</v>
      </c>
      <c r="BL227" s="64">
        <v>64</v>
      </c>
      <c r="BM227" s="81"/>
      <c r="BN227" s="82"/>
      <c r="BO227" s="83"/>
    </row>
    <row r="228" spans="1:67" x14ac:dyDescent="0.2">
      <c r="A228" s="20" t="s">
        <v>83</v>
      </c>
      <c r="B228" s="527">
        <v>62</v>
      </c>
      <c r="C228" s="528" t="s">
        <v>6427</v>
      </c>
      <c r="D228" s="529">
        <v>27</v>
      </c>
      <c r="E228" s="439">
        <v>81</v>
      </c>
      <c r="F228" s="440" t="s">
        <v>5702</v>
      </c>
      <c r="G228" s="441">
        <v>42</v>
      </c>
      <c r="H228" s="469">
        <v>88</v>
      </c>
      <c r="I228" s="469" t="s">
        <v>4950</v>
      </c>
      <c r="J228" s="470">
        <v>54</v>
      </c>
      <c r="K228" s="439">
        <v>76</v>
      </c>
      <c r="L228" s="440" t="s">
        <v>4202</v>
      </c>
      <c r="M228" s="441">
        <v>85</v>
      </c>
      <c r="N228" s="265">
        <v>72</v>
      </c>
      <c r="O228" s="266" t="s">
        <v>3418</v>
      </c>
      <c r="P228" s="266">
        <v>82</v>
      </c>
      <c r="Q228" s="142">
        <v>82</v>
      </c>
      <c r="R228" s="143" t="s">
        <v>2679</v>
      </c>
      <c r="S228" s="144">
        <v>75</v>
      </c>
      <c r="T228" s="132">
        <v>71</v>
      </c>
      <c r="U228" s="279" t="s">
        <v>1931</v>
      </c>
      <c r="V228" s="133">
        <v>85</v>
      </c>
      <c r="W228" s="307">
        <v>80</v>
      </c>
      <c r="X228" s="308" t="s">
        <v>1178</v>
      </c>
      <c r="Y228" s="309">
        <v>100</v>
      </c>
      <c r="Z228" s="265">
        <v>86</v>
      </c>
      <c r="AA228" s="266" t="s">
        <v>440</v>
      </c>
      <c r="AB228" s="266">
        <v>92</v>
      </c>
      <c r="AC228" s="81">
        <v>61</v>
      </c>
      <c r="AD228" s="82">
        <v>236573</v>
      </c>
      <c r="AE228" s="83">
        <v>109</v>
      </c>
      <c r="AF228" s="63">
        <v>74</v>
      </c>
      <c r="AG228" s="14">
        <v>231792</v>
      </c>
      <c r="AH228" s="64">
        <v>119</v>
      </c>
      <c r="AI228" s="81">
        <v>68</v>
      </c>
      <c r="AJ228" s="82">
        <v>321485</v>
      </c>
      <c r="AK228" s="83">
        <v>171</v>
      </c>
      <c r="AL228" s="63">
        <v>55</v>
      </c>
      <c r="AM228" s="14">
        <v>266161</v>
      </c>
      <c r="AN228" s="64">
        <v>142</v>
      </c>
      <c r="AO228" s="81">
        <v>49</v>
      </c>
      <c r="AP228" s="82">
        <v>272309</v>
      </c>
      <c r="AQ228" s="83">
        <v>148</v>
      </c>
      <c r="AR228" s="63">
        <v>43</v>
      </c>
      <c r="AS228" s="14">
        <v>236360</v>
      </c>
      <c r="AT228" s="64">
        <v>103</v>
      </c>
      <c r="AU228" s="78">
        <v>56</v>
      </c>
      <c r="AV228" s="79">
        <v>268120</v>
      </c>
      <c r="AW228" s="80">
        <v>121</v>
      </c>
      <c r="AX228" s="63">
        <v>79</v>
      </c>
      <c r="AY228" s="14">
        <v>319305</v>
      </c>
      <c r="AZ228" s="64">
        <v>127</v>
      </c>
      <c r="BA228" s="81">
        <v>89</v>
      </c>
      <c r="BB228" s="82">
        <v>333944</v>
      </c>
      <c r="BC228" s="83">
        <v>87</v>
      </c>
      <c r="BD228" s="63">
        <v>69</v>
      </c>
      <c r="BE228" s="14">
        <v>253412</v>
      </c>
      <c r="BF228" s="64">
        <v>101</v>
      </c>
      <c r="BG228" s="81">
        <v>52</v>
      </c>
      <c r="BH228" s="82">
        <v>263643</v>
      </c>
      <c r="BI228" s="83">
        <v>94</v>
      </c>
      <c r="BJ228" s="63">
        <v>80</v>
      </c>
      <c r="BK228" s="14">
        <v>227821</v>
      </c>
      <c r="BL228" s="64">
        <v>87</v>
      </c>
      <c r="BM228" s="81">
        <v>58</v>
      </c>
      <c r="BN228" s="82">
        <v>214867</v>
      </c>
      <c r="BO228" s="83">
        <v>104</v>
      </c>
    </row>
    <row r="229" spans="1:67" x14ac:dyDescent="0.2">
      <c r="A229" s="20" t="s">
        <v>164</v>
      </c>
      <c r="B229" s="527">
        <v>4</v>
      </c>
      <c r="C229" s="528" t="s">
        <v>6428</v>
      </c>
      <c r="D229" s="529">
        <v>40</v>
      </c>
      <c r="E229" s="439">
        <v>2</v>
      </c>
      <c r="F229" s="440" t="s">
        <v>5703</v>
      </c>
      <c r="G229" s="441">
        <v>45</v>
      </c>
      <c r="H229" s="469">
        <v>3</v>
      </c>
      <c r="I229" s="469" t="s">
        <v>4951</v>
      </c>
      <c r="J229" s="470">
        <v>104</v>
      </c>
      <c r="K229" s="439">
        <v>3</v>
      </c>
      <c r="L229" s="440" t="s">
        <v>4203</v>
      </c>
      <c r="M229" s="441">
        <v>91</v>
      </c>
      <c r="N229" s="265">
        <v>2</v>
      </c>
      <c r="O229" s="266" t="s">
        <v>3419</v>
      </c>
      <c r="P229" s="266">
        <v>76</v>
      </c>
      <c r="Q229" s="142">
        <v>0</v>
      </c>
      <c r="R229" s="143" t="s">
        <v>270</v>
      </c>
      <c r="S229" s="144">
        <v>0</v>
      </c>
      <c r="T229" s="132">
        <v>2</v>
      </c>
      <c r="U229" s="279" t="s">
        <v>1932</v>
      </c>
      <c r="V229" s="133">
        <v>158</v>
      </c>
      <c r="W229" s="307">
        <v>0</v>
      </c>
      <c r="X229" s="308" t="s">
        <v>270</v>
      </c>
      <c r="Y229" s="309">
        <v>0</v>
      </c>
      <c r="Z229" s="265">
        <v>3</v>
      </c>
      <c r="AA229" s="266" t="s">
        <v>441</v>
      </c>
      <c r="AB229" s="266">
        <v>98</v>
      </c>
      <c r="AC229" s="81">
        <v>1</v>
      </c>
      <c r="AD229" s="82">
        <v>1550000</v>
      </c>
      <c r="AE229" s="83">
        <v>250</v>
      </c>
      <c r="AF229" s="63">
        <v>0</v>
      </c>
      <c r="AG229" s="14">
        <v>0</v>
      </c>
      <c r="AH229" s="64">
        <v>0</v>
      </c>
      <c r="AI229" s="81">
        <v>3</v>
      </c>
      <c r="AJ229" s="82">
        <v>888333</v>
      </c>
      <c r="AK229" s="83">
        <v>209</v>
      </c>
      <c r="AL229" s="63">
        <v>0</v>
      </c>
      <c r="AN229" s="64"/>
      <c r="AO229" s="81">
        <v>0</v>
      </c>
      <c r="AP229" s="82"/>
      <c r="AQ229" s="83"/>
      <c r="AR229" s="63">
        <v>0</v>
      </c>
      <c r="AS229" s="14"/>
      <c r="AT229" s="64"/>
      <c r="AU229" s="78">
        <v>1</v>
      </c>
      <c r="AV229" s="79">
        <v>1160000</v>
      </c>
      <c r="AW229" s="80">
        <v>254</v>
      </c>
      <c r="AX229" s="63">
        <v>0</v>
      </c>
      <c r="AZ229" s="64"/>
      <c r="BA229" s="81">
        <v>1</v>
      </c>
      <c r="BB229" s="82">
        <v>570022</v>
      </c>
      <c r="BC229" s="83">
        <v>52</v>
      </c>
      <c r="BD229" s="63">
        <v>1</v>
      </c>
      <c r="BE229" s="14">
        <v>274000</v>
      </c>
      <c r="BF229" s="64">
        <v>115</v>
      </c>
      <c r="BG229" s="81">
        <v>4</v>
      </c>
      <c r="BH229" s="82">
        <v>768750</v>
      </c>
      <c r="BI229" s="83">
        <v>110</v>
      </c>
      <c r="BJ229" s="63">
        <v>2</v>
      </c>
      <c r="BK229" s="14">
        <v>1002000</v>
      </c>
      <c r="BL229" s="64">
        <v>16</v>
      </c>
      <c r="BM229" s="81"/>
      <c r="BN229" s="82"/>
      <c r="BO229" s="83"/>
    </row>
    <row r="230" spans="1:67" x14ac:dyDescent="0.2">
      <c r="A230" s="20" t="s">
        <v>258</v>
      </c>
      <c r="B230" s="527">
        <v>7</v>
      </c>
      <c r="C230" s="528" t="s">
        <v>6429</v>
      </c>
      <c r="D230" s="529">
        <v>58</v>
      </c>
      <c r="E230" s="439">
        <v>6</v>
      </c>
      <c r="F230" s="440" t="s">
        <v>5704</v>
      </c>
      <c r="G230" s="441">
        <v>69</v>
      </c>
      <c r="H230" s="469">
        <v>7</v>
      </c>
      <c r="I230" s="469" t="s">
        <v>4952</v>
      </c>
      <c r="J230" s="470">
        <v>9</v>
      </c>
      <c r="K230" s="439">
        <v>10</v>
      </c>
      <c r="L230" s="440" t="s">
        <v>4204</v>
      </c>
      <c r="M230" s="441">
        <v>87</v>
      </c>
      <c r="N230" s="265">
        <v>8</v>
      </c>
      <c r="O230" s="266" t="s">
        <v>3420</v>
      </c>
      <c r="P230" s="266">
        <v>37</v>
      </c>
      <c r="Q230" s="142">
        <v>6</v>
      </c>
      <c r="R230" s="143" t="s">
        <v>2680</v>
      </c>
      <c r="S230" s="144">
        <v>68</v>
      </c>
      <c r="T230" s="132">
        <v>4</v>
      </c>
      <c r="U230" s="279" t="s">
        <v>1933</v>
      </c>
      <c r="V230" s="133">
        <v>16</v>
      </c>
      <c r="W230" s="307">
        <v>7</v>
      </c>
      <c r="X230" s="308" t="s">
        <v>1179</v>
      </c>
      <c r="Y230" s="309">
        <v>89</v>
      </c>
      <c r="Z230" s="265">
        <v>6</v>
      </c>
      <c r="AA230" s="266" t="s">
        <v>442</v>
      </c>
      <c r="AB230" s="266">
        <v>129</v>
      </c>
      <c r="AC230" s="81">
        <v>6</v>
      </c>
      <c r="AD230" s="82">
        <v>464287</v>
      </c>
      <c r="AE230" s="83">
        <v>125</v>
      </c>
      <c r="AF230" s="63">
        <v>5</v>
      </c>
      <c r="AG230" s="14">
        <v>357000</v>
      </c>
      <c r="AH230" s="64">
        <v>212</v>
      </c>
      <c r="AI230" s="81">
        <v>8</v>
      </c>
      <c r="AJ230" s="82">
        <v>269193</v>
      </c>
      <c r="AK230" s="83">
        <v>135</v>
      </c>
      <c r="AL230" s="63">
        <v>3</v>
      </c>
      <c r="AM230" s="14">
        <v>313333</v>
      </c>
      <c r="AN230" s="64">
        <v>78</v>
      </c>
      <c r="AO230" s="81">
        <v>5</v>
      </c>
      <c r="AP230" s="82">
        <v>243073</v>
      </c>
      <c r="AQ230" s="83">
        <v>177</v>
      </c>
      <c r="AR230" s="63">
        <v>2</v>
      </c>
      <c r="AS230" s="14">
        <v>392500</v>
      </c>
      <c r="AT230" s="64">
        <v>179</v>
      </c>
      <c r="AU230" s="78">
        <v>2</v>
      </c>
      <c r="AV230" s="79">
        <v>485667</v>
      </c>
      <c r="AW230" s="80">
        <v>87</v>
      </c>
      <c r="AX230" s="63">
        <v>5</v>
      </c>
      <c r="AY230" s="14">
        <v>543580</v>
      </c>
      <c r="AZ230" s="64">
        <v>88</v>
      </c>
      <c r="BA230" s="81">
        <v>7</v>
      </c>
      <c r="BB230" s="82">
        <v>340557</v>
      </c>
      <c r="BC230" s="83">
        <v>65</v>
      </c>
      <c r="BD230" s="63">
        <v>2</v>
      </c>
      <c r="BE230" s="14">
        <v>339500</v>
      </c>
      <c r="BF230" s="64">
        <v>13</v>
      </c>
      <c r="BG230" s="81">
        <v>9</v>
      </c>
      <c r="BH230" s="82">
        <v>424389</v>
      </c>
      <c r="BI230" s="83">
        <v>154</v>
      </c>
      <c r="BJ230" s="63">
        <v>4</v>
      </c>
      <c r="BK230" s="14">
        <v>317875</v>
      </c>
      <c r="BL230" s="64">
        <v>42</v>
      </c>
      <c r="BM230" s="81"/>
      <c r="BN230" s="82"/>
      <c r="BO230" s="83"/>
    </row>
    <row r="231" spans="1:67" x14ac:dyDescent="0.2">
      <c r="A231" s="20" t="s">
        <v>84</v>
      </c>
      <c r="B231" s="527">
        <v>59</v>
      </c>
      <c r="C231" s="528" t="s">
        <v>6430</v>
      </c>
      <c r="D231" s="529">
        <v>24</v>
      </c>
      <c r="E231" s="439">
        <v>65</v>
      </c>
      <c r="F231" s="440" t="s">
        <v>5705</v>
      </c>
      <c r="G231" s="441">
        <v>27</v>
      </c>
      <c r="H231" s="469">
        <v>48</v>
      </c>
      <c r="I231" s="469" t="s">
        <v>4953</v>
      </c>
      <c r="J231" s="470">
        <v>51</v>
      </c>
      <c r="K231" s="439">
        <v>46</v>
      </c>
      <c r="L231" s="440" t="s">
        <v>4205</v>
      </c>
      <c r="M231" s="441">
        <v>37</v>
      </c>
      <c r="N231" s="265">
        <v>68</v>
      </c>
      <c r="O231" s="266" t="s">
        <v>3421</v>
      </c>
      <c r="P231" s="266">
        <v>44</v>
      </c>
      <c r="Q231" s="142">
        <v>84</v>
      </c>
      <c r="R231" s="143" t="s">
        <v>2681</v>
      </c>
      <c r="S231" s="144">
        <v>87</v>
      </c>
      <c r="T231" s="132">
        <v>64</v>
      </c>
      <c r="U231" s="279" t="s">
        <v>1934</v>
      </c>
      <c r="V231" s="133">
        <v>67</v>
      </c>
      <c r="W231" s="307">
        <v>75</v>
      </c>
      <c r="X231" s="308" t="s">
        <v>1180</v>
      </c>
      <c r="Y231" s="309">
        <v>81</v>
      </c>
      <c r="Z231" s="265">
        <v>73</v>
      </c>
      <c r="AA231" s="266" t="s">
        <v>443</v>
      </c>
      <c r="AB231" s="266">
        <v>112</v>
      </c>
      <c r="AC231" s="81">
        <v>44</v>
      </c>
      <c r="AD231" s="82">
        <v>225583</v>
      </c>
      <c r="AE231" s="83">
        <v>104</v>
      </c>
      <c r="AF231" s="63">
        <v>72</v>
      </c>
      <c r="AG231" s="14">
        <v>277585</v>
      </c>
      <c r="AH231" s="64">
        <v>99</v>
      </c>
      <c r="AI231" s="81">
        <v>53</v>
      </c>
      <c r="AJ231" s="82">
        <v>235812</v>
      </c>
      <c r="AK231" s="83">
        <v>146</v>
      </c>
      <c r="AL231" s="63">
        <v>44</v>
      </c>
      <c r="AM231" s="14">
        <v>234840</v>
      </c>
      <c r="AN231" s="64">
        <v>117</v>
      </c>
      <c r="AO231" s="81">
        <v>43</v>
      </c>
      <c r="AP231" s="82">
        <v>272136</v>
      </c>
      <c r="AQ231" s="83">
        <v>132</v>
      </c>
      <c r="AR231" s="63">
        <v>48</v>
      </c>
      <c r="AS231" s="14">
        <v>237372</v>
      </c>
      <c r="AT231" s="64">
        <v>93</v>
      </c>
      <c r="AU231" s="78">
        <v>51</v>
      </c>
      <c r="AV231" s="79">
        <v>280349</v>
      </c>
      <c r="AW231" s="80">
        <v>92</v>
      </c>
      <c r="AX231" s="63">
        <v>68</v>
      </c>
      <c r="AY231" s="14">
        <v>285874</v>
      </c>
      <c r="AZ231" s="64">
        <v>95</v>
      </c>
      <c r="BA231" s="81">
        <v>64</v>
      </c>
      <c r="BB231" s="82">
        <v>278763</v>
      </c>
      <c r="BC231" s="83">
        <v>84</v>
      </c>
      <c r="BD231" s="63">
        <v>57</v>
      </c>
      <c r="BE231" s="14">
        <v>264305</v>
      </c>
      <c r="BF231" s="64">
        <v>65</v>
      </c>
      <c r="BG231" s="81">
        <v>62</v>
      </c>
      <c r="BH231" s="82">
        <v>219917</v>
      </c>
      <c r="BI231" s="83">
        <v>51</v>
      </c>
      <c r="BJ231" s="63">
        <v>77</v>
      </c>
      <c r="BK231" s="14">
        <v>255945</v>
      </c>
      <c r="BL231" s="64">
        <v>80</v>
      </c>
      <c r="BM231" s="81">
        <v>71</v>
      </c>
      <c r="BN231" s="82">
        <v>236870</v>
      </c>
      <c r="BO231" s="83">
        <v>76</v>
      </c>
    </row>
    <row r="232" spans="1:67" x14ac:dyDescent="0.2">
      <c r="A232" s="20" t="s">
        <v>85</v>
      </c>
      <c r="B232" s="527">
        <v>14</v>
      </c>
      <c r="C232" s="528" t="s">
        <v>6431</v>
      </c>
      <c r="D232" s="529">
        <v>31</v>
      </c>
      <c r="E232" s="439">
        <v>10</v>
      </c>
      <c r="F232" s="440" t="s">
        <v>5706</v>
      </c>
      <c r="G232" s="441">
        <v>53</v>
      </c>
      <c r="H232" s="469">
        <v>16</v>
      </c>
      <c r="I232" s="469" t="s">
        <v>4954</v>
      </c>
      <c r="J232" s="470">
        <v>56</v>
      </c>
      <c r="K232" s="439">
        <v>22</v>
      </c>
      <c r="L232" s="440" t="s">
        <v>4206</v>
      </c>
      <c r="M232" s="441">
        <v>134</v>
      </c>
      <c r="N232" s="265">
        <v>7</v>
      </c>
      <c r="O232" s="266" t="s">
        <v>3422</v>
      </c>
      <c r="P232" s="266">
        <v>86</v>
      </c>
      <c r="Q232" s="142">
        <v>10</v>
      </c>
      <c r="R232" s="143" t="s">
        <v>2682</v>
      </c>
      <c r="S232" s="144">
        <v>68</v>
      </c>
      <c r="T232" s="132">
        <v>10</v>
      </c>
      <c r="U232" s="279" t="s">
        <v>1935</v>
      </c>
      <c r="V232" s="133">
        <v>127</v>
      </c>
      <c r="W232" s="307">
        <v>11</v>
      </c>
      <c r="X232" s="308" t="s">
        <v>1181</v>
      </c>
      <c r="Y232" s="309">
        <v>162</v>
      </c>
      <c r="Z232" s="265">
        <v>6</v>
      </c>
      <c r="AA232" s="266" t="s">
        <v>444</v>
      </c>
      <c r="AB232" s="266">
        <v>43</v>
      </c>
      <c r="AC232" s="81">
        <v>6</v>
      </c>
      <c r="AD232" s="82">
        <v>297300</v>
      </c>
      <c r="AE232" s="83">
        <v>118</v>
      </c>
      <c r="AF232" s="63">
        <v>13</v>
      </c>
      <c r="AG232" s="14">
        <v>541532</v>
      </c>
      <c r="AH232" s="64">
        <v>179</v>
      </c>
      <c r="AI232" s="81">
        <v>7</v>
      </c>
      <c r="AJ232" s="82">
        <v>393830</v>
      </c>
      <c r="AK232" s="83">
        <v>97</v>
      </c>
      <c r="AL232" s="63">
        <v>6</v>
      </c>
      <c r="AM232" s="14">
        <v>318875</v>
      </c>
      <c r="AN232" s="64">
        <v>198</v>
      </c>
      <c r="AO232" s="81">
        <v>6</v>
      </c>
      <c r="AP232" s="82">
        <v>415364</v>
      </c>
      <c r="AQ232" s="83">
        <v>150</v>
      </c>
      <c r="AR232" s="63">
        <v>4</v>
      </c>
      <c r="AS232" s="14">
        <v>466600</v>
      </c>
      <c r="AT232" s="64">
        <v>126</v>
      </c>
      <c r="AU232" s="78">
        <v>10</v>
      </c>
      <c r="AV232" s="79">
        <v>359290</v>
      </c>
      <c r="AW232" s="80">
        <v>109</v>
      </c>
      <c r="AX232" s="63">
        <v>5</v>
      </c>
      <c r="AY232" s="14">
        <v>387000</v>
      </c>
      <c r="AZ232" s="64">
        <v>72</v>
      </c>
      <c r="BA232" s="81">
        <v>10</v>
      </c>
      <c r="BB232" s="82">
        <v>511940</v>
      </c>
      <c r="BC232" s="83">
        <v>97</v>
      </c>
      <c r="BD232" s="63">
        <v>12</v>
      </c>
      <c r="BE232" s="14">
        <v>437317</v>
      </c>
      <c r="BF232" s="64">
        <v>94</v>
      </c>
      <c r="BG232" s="81">
        <v>13</v>
      </c>
      <c r="BH232" s="82">
        <v>510166</v>
      </c>
      <c r="BI232" s="83">
        <v>100</v>
      </c>
      <c r="BJ232" s="63">
        <v>10</v>
      </c>
      <c r="BK232" s="14">
        <v>398880</v>
      </c>
      <c r="BL232" s="64">
        <v>97</v>
      </c>
      <c r="BM232" s="81">
        <v>8</v>
      </c>
      <c r="BN232" s="82">
        <v>317975</v>
      </c>
      <c r="BO232" s="83">
        <v>97</v>
      </c>
    </row>
    <row r="233" spans="1:67" x14ac:dyDescent="0.2">
      <c r="A233" s="20" t="s">
        <v>86</v>
      </c>
      <c r="B233" s="527">
        <v>30</v>
      </c>
      <c r="C233" s="528" t="s">
        <v>6432</v>
      </c>
      <c r="D233" s="529">
        <v>49</v>
      </c>
      <c r="E233" s="439">
        <v>20</v>
      </c>
      <c r="F233" s="440" t="s">
        <v>5707</v>
      </c>
      <c r="G233" s="441">
        <v>11</v>
      </c>
      <c r="H233" s="469">
        <v>32</v>
      </c>
      <c r="I233" s="469" t="s">
        <v>4955</v>
      </c>
      <c r="J233" s="470">
        <v>47</v>
      </c>
      <c r="K233" s="439">
        <v>15</v>
      </c>
      <c r="L233" s="440" t="s">
        <v>4207</v>
      </c>
      <c r="M233" s="441">
        <v>30</v>
      </c>
      <c r="N233" s="265">
        <v>32</v>
      </c>
      <c r="O233" s="266" t="s">
        <v>3423</v>
      </c>
      <c r="P233" s="266">
        <v>41</v>
      </c>
      <c r="Q233" s="142">
        <v>18</v>
      </c>
      <c r="R233" s="143" t="s">
        <v>2683</v>
      </c>
      <c r="S233" s="144">
        <v>102</v>
      </c>
      <c r="T233" s="132">
        <v>23</v>
      </c>
      <c r="U233" s="279" t="s">
        <v>1936</v>
      </c>
      <c r="V233" s="133">
        <v>69</v>
      </c>
      <c r="W233" s="307">
        <v>13</v>
      </c>
      <c r="X233" s="308" t="s">
        <v>1182</v>
      </c>
      <c r="Y233" s="309">
        <v>65</v>
      </c>
      <c r="Z233" s="265">
        <v>28</v>
      </c>
      <c r="AA233" s="266" t="s">
        <v>445</v>
      </c>
      <c r="AB233" s="266">
        <v>71</v>
      </c>
      <c r="AC233" s="81">
        <v>26</v>
      </c>
      <c r="AD233" s="82">
        <v>294228</v>
      </c>
      <c r="AE233" s="83">
        <v>115</v>
      </c>
      <c r="AF233" s="63">
        <v>18</v>
      </c>
      <c r="AG233" s="14">
        <v>268405</v>
      </c>
      <c r="AH233" s="64">
        <v>103</v>
      </c>
      <c r="AI233" s="81">
        <v>15</v>
      </c>
      <c r="AJ233" s="82">
        <v>272081</v>
      </c>
      <c r="AK233" s="83">
        <v>73</v>
      </c>
      <c r="AL233" s="63">
        <v>5</v>
      </c>
      <c r="AM233" s="14">
        <v>250700</v>
      </c>
      <c r="AN233" s="64">
        <v>150</v>
      </c>
      <c r="AO233" s="81">
        <v>10</v>
      </c>
      <c r="AP233" s="82">
        <v>248070</v>
      </c>
      <c r="AQ233" s="83">
        <v>115</v>
      </c>
      <c r="AR233" s="63">
        <v>17</v>
      </c>
      <c r="AS233" s="14">
        <v>253976</v>
      </c>
      <c r="AT233" s="64">
        <v>79</v>
      </c>
      <c r="AU233" s="78">
        <v>23</v>
      </c>
      <c r="AV233" s="79">
        <v>293374</v>
      </c>
      <c r="AW233" s="80">
        <v>100</v>
      </c>
      <c r="AX233" s="63">
        <v>26</v>
      </c>
      <c r="AY233" s="14">
        <v>284910</v>
      </c>
      <c r="AZ233" s="64">
        <v>107</v>
      </c>
      <c r="BA233" s="81">
        <v>30</v>
      </c>
      <c r="BB233" s="82">
        <v>297801</v>
      </c>
      <c r="BC233" s="83">
        <v>74</v>
      </c>
      <c r="BD233" s="63">
        <v>26</v>
      </c>
      <c r="BE233" s="14">
        <v>281985</v>
      </c>
      <c r="BF233" s="64">
        <v>59</v>
      </c>
      <c r="BG233" s="81">
        <v>17</v>
      </c>
      <c r="BH233" s="82">
        <v>252587</v>
      </c>
      <c r="BI233" s="83">
        <v>61</v>
      </c>
      <c r="BJ233" s="63">
        <v>14</v>
      </c>
      <c r="BK233" s="14">
        <v>218950</v>
      </c>
      <c r="BL233" s="64">
        <v>80</v>
      </c>
      <c r="BM233" s="81">
        <v>20</v>
      </c>
      <c r="BN233" s="82">
        <v>217830</v>
      </c>
      <c r="BO233" s="83">
        <v>53</v>
      </c>
    </row>
    <row r="234" spans="1:67" x14ac:dyDescent="0.2">
      <c r="A234" s="20" t="s">
        <v>87</v>
      </c>
      <c r="B234" s="527">
        <v>10</v>
      </c>
      <c r="C234" s="528" t="s">
        <v>6433</v>
      </c>
      <c r="D234" s="529">
        <v>39</v>
      </c>
      <c r="E234" s="439">
        <v>10</v>
      </c>
      <c r="F234" s="440" t="s">
        <v>5708</v>
      </c>
      <c r="G234" s="441">
        <v>17</v>
      </c>
      <c r="H234" s="469">
        <v>9</v>
      </c>
      <c r="I234" s="469" t="s">
        <v>4956</v>
      </c>
      <c r="J234" s="470">
        <v>19</v>
      </c>
      <c r="K234" s="439">
        <v>15</v>
      </c>
      <c r="L234" s="440" t="s">
        <v>4208</v>
      </c>
      <c r="M234" s="441">
        <v>41</v>
      </c>
      <c r="N234" s="265">
        <v>6</v>
      </c>
      <c r="O234" s="266" t="s">
        <v>3424</v>
      </c>
      <c r="P234" s="266">
        <v>23</v>
      </c>
      <c r="Q234" s="142">
        <v>12</v>
      </c>
      <c r="R234" s="143" t="s">
        <v>2684</v>
      </c>
      <c r="S234" s="144">
        <v>65</v>
      </c>
      <c r="T234" s="132">
        <v>9</v>
      </c>
      <c r="U234" s="279" t="s">
        <v>1937</v>
      </c>
      <c r="V234" s="133">
        <v>43</v>
      </c>
      <c r="W234" s="307">
        <v>14</v>
      </c>
      <c r="X234" s="308" t="s">
        <v>1183</v>
      </c>
      <c r="Y234" s="309">
        <v>78</v>
      </c>
      <c r="Z234" s="265">
        <v>7</v>
      </c>
      <c r="AA234" s="266" t="s">
        <v>446</v>
      </c>
      <c r="AB234" s="266">
        <v>67</v>
      </c>
      <c r="AC234" s="81">
        <v>11</v>
      </c>
      <c r="AD234" s="82">
        <v>238545</v>
      </c>
      <c r="AE234" s="83">
        <v>102</v>
      </c>
      <c r="AF234" s="63">
        <v>14</v>
      </c>
      <c r="AG234" s="14">
        <v>240956</v>
      </c>
      <c r="AH234" s="64">
        <v>98</v>
      </c>
      <c r="AI234" s="81">
        <v>5</v>
      </c>
      <c r="AJ234" s="82">
        <v>301260</v>
      </c>
      <c r="AK234" s="83">
        <v>171</v>
      </c>
      <c r="AL234" s="63">
        <v>8</v>
      </c>
      <c r="AM234" s="14">
        <v>228738</v>
      </c>
      <c r="AN234" s="64">
        <v>104</v>
      </c>
      <c r="AO234" s="81">
        <v>9</v>
      </c>
      <c r="AP234" s="82">
        <v>214722</v>
      </c>
      <c r="AQ234" s="83">
        <v>121</v>
      </c>
      <c r="AR234" s="63">
        <v>6</v>
      </c>
      <c r="AS234" s="14">
        <v>351167</v>
      </c>
      <c r="AT234" s="64">
        <v>143</v>
      </c>
      <c r="AU234" s="78">
        <v>8</v>
      </c>
      <c r="AV234" s="79">
        <v>250188</v>
      </c>
      <c r="AW234" s="80">
        <v>88</v>
      </c>
      <c r="AX234" s="63">
        <v>13</v>
      </c>
      <c r="AY234" s="14">
        <v>344769</v>
      </c>
      <c r="AZ234" s="64">
        <v>98</v>
      </c>
      <c r="BA234" s="81">
        <v>14</v>
      </c>
      <c r="BB234" s="82">
        <v>315221</v>
      </c>
      <c r="BC234" s="83">
        <v>101</v>
      </c>
      <c r="BD234" s="63">
        <v>13</v>
      </c>
      <c r="BE234" s="14">
        <v>285100</v>
      </c>
      <c r="BF234" s="64">
        <v>81</v>
      </c>
      <c r="BG234" s="81">
        <v>9</v>
      </c>
      <c r="BH234" s="82">
        <v>244544</v>
      </c>
      <c r="BI234" s="83">
        <v>86</v>
      </c>
      <c r="BJ234" s="63">
        <v>10</v>
      </c>
      <c r="BK234" s="14">
        <v>276600</v>
      </c>
      <c r="BL234" s="64">
        <v>51</v>
      </c>
      <c r="BM234" s="81">
        <v>15</v>
      </c>
      <c r="BN234" s="82">
        <v>250583</v>
      </c>
      <c r="BO234" s="83">
        <v>75</v>
      </c>
    </row>
    <row r="235" spans="1:67" x14ac:dyDescent="0.2">
      <c r="A235" s="20" t="s">
        <v>259</v>
      </c>
      <c r="B235" s="527">
        <v>5</v>
      </c>
      <c r="C235" s="528" t="s">
        <v>6434</v>
      </c>
      <c r="D235" s="529">
        <v>20</v>
      </c>
      <c r="E235" s="439">
        <v>7</v>
      </c>
      <c r="F235" s="440" t="s">
        <v>5709</v>
      </c>
      <c r="G235" s="441">
        <v>7</v>
      </c>
      <c r="H235" s="469">
        <v>6</v>
      </c>
      <c r="I235" s="469" t="s">
        <v>4957</v>
      </c>
      <c r="J235" s="470">
        <v>33</v>
      </c>
      <c r="K235" s="439">
        <v>5</v>
      </c>
      <c r="L235" s="440" t="s">
        <v>4209</v>
      </c>
      <c r="M235" s="441">
        <v>37</v>
      </c>
      <c r="N235" s="265">
        <v>5</v>
      </c>
      <c r="O235" s="266" t="s">
        <v>3425</v>
      </c>
      <c r="P235" s="266">
        <v>42</v>
      </c>
      <c r="Q235" s="142">
        <v>6</v>
      </c>
      <c r="R235" s="143" t="s">
        <v>2685</v>
      </c>
      <c r="S235" s="144">
        <v>70</v>
      </c>
      <c r="T235" s="132">
        <v>9</v>
      </c>
      <c r="U235" s="279" t="s">
        <v>1938</v>
      </c>
      <c r="V235" s="133">
        <v>60</v>
      </c>
      <c r="W235" s="307">
        <v>7</v>
      </c>
      <c r="X235" s="308" t="s">
        <v>1184</v>
      </c>
      <c r="Y235" s="309">
        <v>127</v>
      </c>
      <c r="Z235" s="265">
        <v>5</v>
      </c>
      <c r="AA235" s="266" t="s">
        <v>447</v>
      </c>
      <c r="AB235" s="266">
        <v>78</v>
      </c>
      <c r="AC235" s="81">
        <v>2</v>
      </c>
      <c r="AD235" s="82">
        <v>173600</v>
      </c>
      <c r="AE235" s="83">
        <v>30</v>
      </c>
      <c r="AF235" s="63">
        <v>6</v>
      </c>
      <c r="AG235" s="14">
        <v>526000</v>
      </c>
      <c r="AH235" s="64">
        <v>65</v>
      </c>
      <c r="AI235" s="81">
        <v>4</v>
      </c>
      <c r="AJ235" s="82">
        <v>325250</v>
      </c>
      <c r="AK235" s="83">
        <v>81</v>
      </c>
      <c r="AL235" s="63">
        <v>3</v>
      </c>
      <c r="AM235" s="14">
        <v>425833</v>
      </c>
      <c r="AN235" s="64">
        <v>79</v>
      </c>
      <c r="AO235" s="78">
        <v>3</v>
      </c>
      <c r="AP235" s="82">
        <v>345633</v>
      </c>
      <c r="AQ235" s="83">
        <v>118</v>
      </c>
      <c r="AR235" s="63">
        <v>1</v>
      </c>
      <c r="AS235" s="14">
        <v>325000</v>
      </c>
      <c r="AT235" s="64">
        <v>131</v>
      </c>
      <c r="AU235" s="78">
        <v>3</v>
      </c>
      <c r="AV235" s="79">
        <v>362233</v>
      </c>
      <c r="AW235" s="80">
        <v>48</v>
      </c>
      <c r="AX235" s="63">
        <v>6</v>
      </c>
      <c r="AY235" s="14">
        <v>836417</v>
      </c>
      <c r="AZ235" s="64">
        <v>50</v>
      </c>
      <c r="BA235" s="81">
        <v>3</v>
      </c>
      <c r="BB235" s="82">
        <v>227967</v>
      </c>
      <c r="BC235" s="83">
        <v>44</v>
      </c>
      <c r="BD235" s="63">
        <v>2</v>
      </c>
      <c r="BE235" s="14">
        <v>238450</v>
      </c>
      <c r="BF235" s="64">
        <v>27</v>
      </c>
      <c r="BG235" s="81">
        <v>8</v>
      </c>
      <c r="BH235" s="82">
        <v>390438</v>
      </c>
      <c r="BI235" s="83">
        <v>80</v>
      </c>
      <c r="BJ235" s="63">
        <v>3</v>
      </c>
      <c r="BK235" s="14">
        <v>207833</v>
      </c>
      <c r="BL235" s="64">
        <v>78</v>
      </c>
      <c r="BM235" s="81"/>
      <c r="BN235" s="82"/>
      <c r="BO235" s="83"/>
    </row>
    <row r="236" spans="1:67" x14ac:dyDescent="0.2">
      <c r="A236" s="20" t="s">
        <v>16</v>
      </c>
      <c r="B236" s="527">
        <v>152</v>
      </c>
      <c r="C236" s="528" t="s">
        <v>6435</v>
      </c>
      <c r="D236" s="529">
        <v>19</v>
      </c>
      <c r="E236" s="448">
        <v>168</v>
      </c>
      <c r="F236" s="443" t="s">
        <v>5710</v>
      </c>
      <c r="G236" s="444">
        <v>17</v>
      </c>
      <c r="H236" s="469">
        <v>195</v>
      </c>
      <c r="I236" s="469" t="s">
        <v>4958</v>
      </c>
      <c r="J236" s="470">
        <v>31</v>
      </c>
      <c r="K236" s="439">
        <v>223</v>
      </c>
      <c r="L236" s="440" t="s">
        <v>4210</v>
      </c>
      <c r="M236" s="441">
        <v>33</v>
      </c>
      <c r="N236" s="265">
        <v>190</v>
      </c>
      <c r="O236" s="266" t="s">
        <v>3426</v>
      </c>
      <c r="P236" s="266">
        <v>43</v>
      </c>
      <c r="Q236" s="136">
        <v>210</v>
      </c>
      <c r="R236" s="137" t="s">
        <v>2686</v>
      </c>
      <c r="S236" s="138">
        <v>50</v>
      </c>
      <c r="T236" s="128">
        <v>196</v>
      </c>
      <c r="U236" s="298" t="s">
        <v>1939</v>
      </c>
      <c r="V236" s="129">
        <v>61</v>
      </c>
      <c r="W236" s="310">
        <v>173</v>
      </c>
      <c r="X236" s="311" t="s">
        <v>1185</v>
      </c>
      <c r="Y236" s="312">
        <v>94</v>
      </c>
      <c r="Z236" s="268">
        <v>174</v>
      </c>
      <c r="AA236" s="269" t="s">
        <v>448</v>
      </c>
      <c r="AB236" s="269">
        <v>81</v>
      </c>
      <c r="AC236" s="85">
        <v>167</v>
      </c>
      <c r="AD236" s="85">
        <v>195963</v>
      </c>
      <c r="AE236" s="86">
        <v>80</v>
      </c>
      <c r="AF236" s="15">
        <v>173</v>
      </c>
      <c r="AG236" s="15">
        <v>186310</v>
      </c>
      <c r="AH236" s="66">
        <v>107</v>
      </c>
      <c r="AI236" s="85">
        <v>171</v>
      </c>
      <c r="AJ236" s="85">
        <v>175309</v>
      </c>
      <c r="AK236" s="86">
        <v>123</v>
      </c>
      <c r="AL236" s="15">
        <v>123</v>
      </c>
      <c r="AM236" s="15">
        <v>183140</v>
      </c>
      <c r="AN236" s="66">
        <v>124</v>
      </c>
      <c r="AO236" s="85">
        <v>119</v>
      </c>
      <c r="AP236" s="85">
        <v>195213</v>
      </c>
      <c r="AQ236" s="86">
        <v>100</v>
      </c>
      <c r="AR236" s="15">
        <v>121</v>
      </c>
      <c r="AS236" s="15">
        <v>218873</v>
      </c>
      <c r="AT236" s="66">
        <v>109</v>
      </c>
      <c r="AU236" s="112">
        <v>154</v>
      </c>
      <c r="AV236" s="112">
        <v>215260</v>
      </c>
      <c r="AW236" s="113">
        <v>99</v>
      </c>
      <c r="AX236" s="15">
        <v>208</v>
      </c>
      <c r="AY236" s="15">
        <v>207995</v>
      </c>
      <c r="AZ236" s="66">
        <v>107</v>
      </c>
      <c r="BA236" s="85">
        <v>227</v>
      </c>
      <c r="BB236" s="85">
        <v>221548</v>
      </c>
      <c r="BC236" s="86">
        <v>88</v>
      </c>
      <c r="BD236" s="15">
        <v>239</v>
      </c>
      <c r="BE236" s="15">
        <v>209512</v>
      </c>
      <c r="BF236" s="66">
        <v>60</v>
      </c>
      <c r="BG236" s="85">
        <v>196</v>
      </c>
      <c r="BH236" s="85">
        <v>204968</v>
      </c>
      <c r="BI236" s="86">
        <v>54</v>
      </c>
      <c r="BJ236" s="15">
        <v>210</v>
      </c>
      <c r="BK236" s="15">
        <v>178736</v>
      </c>
      <c r="BL236" s="15">
        <v>44</v>
      </c>
      <c r="BM236" s="85">
        <v>202</v>
      </c>
      <c r="BN236" s="85">
        <v>168297</v>
      </c>
      <c r="BO236" s="86">
        <v>85</v>
      </c>
    </row>
    <row r="237" spans="1:67" x14ac:dyDescent="0.2">
      <c r="B237" s="514"/>
      <c r="C237" s="513"/>
      <c r="D237" s="520"/>
      <c r="E237" s="487"/>
      <c r="F237" s="457"/>
      <c r="G237" s="458"/>
      <c r="H237" s="424"/>
      <c r="I237" s="424"/>
      <c r="J237" s="465"/>
      <c r="K237" s="459"/>
      <c r="L237" s="459"/>
      <c r="M237" s="460"/>
      <c r="N237" s="426"/>
      <c r="O237" s="427"/>
      <c r="P237" s="428"/>
      <c r="Q237" s="143"/>
      <c r="R237" s="143"/>
      <c r="S237" s="143"/>
      <c r="T237"/>
      <c r="V237"/>
      <c r="W237" s="308"/>
      <c r="X237" s="308"/>
      <c r="Y237" s="308"/>
      <c r="Z237" s="266"/>
      <c r="AA237" s="266"/>
      <c r="AB237" s="266"/>
      <c r="AC237" s="82"/>
      <c r="AD237" s="82"/>
      <c r="AE237" s="82"/>
      <c r="AI237" s="82"/>
      <c r="AJ237" s="82"/>
      <c r="AK237" s="82"/>
      <c r="AO237" s="82"/>
      <c r="AP237" s="82"/>
      <c r="AQ237" s="82"/>
      <c r="AR237" s="14"/>
      <c r="AS237" s="14"/>
      <c r="AT237" s="14"/>
      <c r="AU237" s="79"/>
      <c r="AV237" s="79"/>
      <c r="AW237" s="79"/>
      <c r="BA237" s="82"/>
      <c r="BB237" s="82"/>
      <c r="BC237" s="82"/>
      <c r="BG237" s="82"/>
      <c r="BH237" s="82"/>
      <c r="BI237" s="82"/>
      <c r="BM237" s="82"/>
      <c r="BN237" s="82"/>
      <c r="BO237" s="82"/>
    </row>
    <row r="238" spans="1:67" x14ac:dyDescent="0.2">
      <c r="B238" s="391">
        <v>2023</v>
      </c>
      <c r="C238" s="4"/>
      <c r="D238" s="392"/>
      <c r="E238" s="411">
        <v>2022</v>
      </c>
      <c r="F238" s="338"/>
      <c r="G238" s="339"/>
      <c r="H238" s="4">
        <v>2021</v>
      </c>
      <c r="I238" s="4"/>
      <c r="J238" s="392"/>
      <c r="K238" s="338">
        <v>2020</v>
      </c>
      <c r="L238" s="338"/>
      <c r="M238" s="339"/>
      <c r="N238" s="391">
        <v>2019</v>
      </c>
      <c r="O238" s="4"/>
      <c r="P238" s="392"/>
    </row>
    <row r="239" spans="1:67" x14ac:dyDescent="0.2">
      <c r="A239" s="21"/>
      <c r="B239" s="391" t="s">
        <v>262</v>
      </c>
      <c r="C239" s="4" t="s">
        <v>263</v>
      </c>
      <c r="D239" s="392" t="s">
        <v>264</v>
      </c>
      <c r="E239" s="411" t="s">
        <v>262</v>
      </c>
      <c r="F239" s="338" t="s">
        <v>263</v>
      </c>
      <c r="G239" s="339" t="s">
        <v>264</v>
      </c>
      <c r="H239" s="4" t="s">
        <v>262</v>
      </c>
      <c r="I239" s="4" t="s">
        <v>263</v>
      </c>
      <c r="J239" s="392" t="s">
        <v>264</v>
      </c>
      <c r="K239" s="227" t="s">
        <v>262</v>
      </c>
      <c r="L239" s="227" t="s">
        <v>263</v>
      </c>
      <c r="M239" s="228" t="s">
        <v>264</v>
      </c>
      <c r="N239" s="250" t="s">
        <v>262</v>
      </c>
      <c r="O239" s="251" t="s">
        <v>263</v>
      </c>
      <c r="P239" s="252" t="s">
        <v>264</v>
      </c>
    </row>
    <row r="240" spans="1:67" ht="15" x14ac:dyDescent="0.2">
      <c r="A240" s="200" t="s">
        <v>3464</v>
      </c>
      <c r="B240" s="521">
        <v>12</v>
      </c>
      <c r="C240" s="522" t="s">
        <v>6441</v>
      </c>
      <c r="D240" s="523">
        <v>56</v>
      </c>
      <c r="E240" s="313">
        <v>48</v>
      </c>
      <c r="F240" s="461" t="s">
        <v>5719</v>
      </c>
      <c r="G240" s="462">
        <v>76</v>
      </c>
      <c r="H240" s="273">
        <v>64</v>
      </c>
      <c r="I240" s="476" t="s">
        <v>4969</v>
      </c>
      <c r="J240" s="477">
        <v>86</v>
      </c>
      <c r="K240" s="314">
        <v>68</v>
      </c>
      <c r="L240" s="461" t="s">
        <v>4226</v>
      </c>
      <c r="M240" s="462">
        <v>112</v>
      </c>
      <c r="N240" s="429">
        <v>67</v>
      </c>
      <c r="O240" s="430" t="s">
        <v>3465</v>
      </c>
      <c r="P240" s="431">
        <v>112</v>
      </c>
    </row>
    <row r="241" spans="1:64" x14ac:dyDescent="0.2">
      <c r="A241" s="417" t="s">
        <v>3443</v>
      </c>
      <c r="B241" s="527">
        <v>0</v>
      </c>
      <c r="C241" s="528" t="s">
        <v>270</v>
      </c>
      <c r="D241" s="529">
        <v>0</v>
      </c>
      <c r="E241" s="307">
        <v>0</v>
      </c>
      <c r="F241" s="440" t="s">
        <v>270</v>
      </c>
      <c r="G241" s="441">
        <v>0</v>
      </c>
      <c r="H241" s="266">
        <v>2</v>
      </c>
      <c r="I241" s="469" t="s">
        <v>4960</v>
      </c>
      <c r="J241" s="470">
        <v>201</v>
      </c>
      <c r="K241" s="307">
        <v>2</v>
      </c>
      <c r="L241" s="440" t="s">
        <v>4212</v>
      </c>
      <c r="M241" s="441">
        <v>114</v>
      </c>
      <c r="N241" s="262">
        <v>2</v>
      </c>
      <c r="O241" s="263" t="s">
        <v>3428</v>
      </c>
      <c r="P241" s="264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7" t="s">
        <v>3444</v>
      </c>
      <c r="B242" s="527">
        <v>0</v>
      </c>
      <c r="C242" s="528" t="s">
        <v>270</v>
      </c>
      <c r="D242" s="529">
        <v>0</v>
      </c>
      <c r="E242" s="439">
        <v>1</v>
      </c>
      <c r="F242" s="440" t="s">
        <v>5712</v>
      </c>
      <c r="G242" s="441">
        <v>97</v>
      </c>
      <c r="H242" s="469">
        <v>0</v>
      </c>
      <c r="I242" s="469" t="s">
        <v>270</v>
      </c>
      <c r="J242" s="470">
        <v>0</v>
      </c>
      <c r="K242" s="439">
        <v>0</v>
      </c>
      <c r="L242" s="440" t="s">
        <v>270</v>
      </c>
      <c r="M242" s="441">
        <v>0</v>
      </c>
      <c r="N242" s="265">
        <v>3</v>
      </c>
      <c r="O242" s="266" t="s">
        <v>3429</v>
      </c>
      <c r="P242" s="267">
        <v>83</v>
      </c>
      <c r="AU242" s="16"/>
      <c r="AV242" s="16"/>
      <c r="AW242" s="16"/>
    </row>
    <row r="243" spans="1:64" x14ac:dyDescent="0.2">
      <c r="A243" s="417" t="s">
        <v>3445</v>
      </c>
      <c r="B243" s="527">
        <v>0</v>
      </c>
      <c r="C243" s="528" t="s">
        <v>270</v>
      </c>
      <c r="D243" s="529">
        <v>0</v>
      </c>
      <c r="E243" s="439">
        <v>0</v>
      </c>
      <c r="F243" s="440" t="s">
        <v>270</v>
      </c>
      <c r="G243" s="441">
        <v>0</v>
      </c>
      <c r="H243" s="469">
        <v>1</v>
      </c>
      <c r="I243" s="469" t="s">
        <v>284</v>
      </c>
      <c r="J243" s="470">
        <v>150</v>
      </c>
      <c r="K243" s="439">
        <v>2</v>
      </c>
      <c r="L243" s="440" t="s">
        <v>4213</v>
      </c>
      <c r="M243" s="441">
        <v>97</v>
      </c>
      <c r="N243" s="265">
        <v>1</v>
      </c>
      <c r="O243" s="266" t="s">
        <v>3430</v>
      </c>
      <c r="P243" s="267">
        <v>174</v>
      </c>
    </row>
    <row r="244" spans="1:64" x14ac:dyDescent="0.2">
      <c r="A244" s="417" t="s">
        <v>3446</v>
      </c>
      <c r="B244" s="527">
        <v>1</v>
      </c>
      <c r="C244" s="528" t="s">
        <v>1422</v>
      </c>
      <c r="D244" s="529">
        <v>1</v>
      </c>
      <c r="E244" s="439">
        <v>0</v>
      </c>
      <c r="F244" s="440" t="s">
        <v>270</v>
      </c>
      <c r="G244" s="441">
        <v>0</v>
      </c>
      <c r="H244" s="469">
        <v>3</v>
      </c>
      <c r="I244" s="469" t="s">
        <v>4961</v>
      </c>
      <c r="J244" s="470">
        <v>30</v>
      </c>
      <c r="K244" s="439">
        <v>3</v>
      </c>
      <c r="L244" s="440" t="s">
        <v>4214</v>
      </c>
      <c r="M244" s="441">
        <v>188</v>
      </c>
      <c r="N244" s="265">
        <v>1</v>
      </c>
      <c r="O244" s="266" t="s">
        <v>3431</v>
      </c>
      <c r="P244" s="267">
        <v>205</v>
      </c>
    </row>
    <row r="245" spans="1:64" x14ac:dyDescent="0.2">
      <c r="A245" s="417" t="s">
        <v>3447</v>
      </c>
      <c r="B245" s="527">
        <v>0</v>
      </c>
      <c r="C245" s="528" t="s">
        <v>270</v>
      </c>
      <c r="D245" s="529">
        <v>0</v>
      </c>
      <c r="E245" s="439">
        <v>3</v>
      </c>
      <c r="F245" s="440" t="s">
        <v>1439</v>
      </c>
      <c r="G245" s="441">
        <v>67</v>
      </c>
      <c r="H245" s="469">
        <v>2</v>
      </c>
      <c r="I245" s="469" t="s">
        <v>2189</v>
      </c>
      <c r="J245" s="470">
        <v>48</v>
      </c>
      <c r="K245" s="439">
        <v>0</v>
      </c>
      <c r="L245" s="440" t="s">
        <v>270</v>
      </c>
      <c r="M245" s="441">
        <v>0</v>
      </c>
      <c r="N245" s="265">
        <v>1</v>
      </c>
      <c r="O245" s="266" t="s">
        <v>2549</v>
      </c>
      <c r="P245" s="267">
        <v>39</v>
      </c>
    </row>
    <row r="246" spans="1:64" x14ac:dyDescent="0.2">
      <c r="A246" s="417" t="s">
        <v>3448</v>
      </c>
      <c r="B246" s="527">
        <v>0</v>
      </c>
      <c r="C246" s="528" t="s">
        <v>270</v>
      </c>
      <c r="D246" s="529">
        <v>0</v>
      </c>
      <c r="E246" s="439">
        <v>7</v>
      </c>
      <c r="F246" s="440" t="s">
        <v>5713</v>
      </c>
      <c r="G246" s="441">
        <v>77</v>
      </c>
      <c r="H246" s="469">
        <v>0</v>
      </c>
      <c r="I246" s="469" t="s">
        <v>270</v>
      </c>
      <c r="J246" s="470">
        <v>0</v>
      </c>
      <c r="K246" s="439">
        <v>4</v>
      </c>
      <c r="L246" s="440" t="s">
        <v>4215</v>
      </c>
      <c r="M246" s="441">
        <v>68</v>
      </c>
      <c r="N246" s="265">
        <v>0</v>
      </c>
      <c r="O246" s="266" t="s">
        <v>270</v>
      </c>
      <c r="P246" s="267">
        <v>0</v>
      </c>
    </row>
    <row r="247" spans="1:64" x14ac:dyDescent="0.2">
      <c r="A247" s="417" t="s">
        <v>3449</v>
      </c>
      <c r="B247" s="527">
        <v>0</v>
      </c>
      <c r="C247" s="528" t="s">
        <v>270</v>
      </c>
      <c r="D247" s="529">
        <v>0</v>
      </c>
      <c r="E247" s="439">
        <v>0</v>
      </c>
      <c r="F247" s="440" t="s">
        <v>270</v>
      </c>
      <c r="G247" s="441">
        <v>0</v>
      </c>
      <c r="H247" s="469">
        <v>0</v>
      </c>
      <c r="I247" s="469" t="s">
        <v>270</v>
      </c>
      <c r="J247" s="470">
        <v>0</v>
      </c>
      <c r="K247" s="439">
        <v>3</v>
      </c>
      <c r="L247" s="440" t="s">
        <v>4216</v>
      </c>
      <c r="M247" s="441">
        <v>166</v>
      </c>
      <c r="N247" s="265">
        <v>2</v>
      </c>
      <c r="O247" s="266" t="s">
        <v>3432</v>
      </c>
      <c r="P247" s="267">
        <v>134</v>
      </c>
    </row>
    <row r="248" spans="1:64" x14ac:dyDescent="0.2">
      <c r="A248" s="417" t="s">
        <v>3450</v>
      </c>
      <c r="B248" s="527">
        <v>0</v>
      </c>
      <c r="C248" s="528" t="s">
        <v>270</v>
      </c>
      <c r="D248" s="529">
        <v>0</v>
      </c>
      <c r="E248" s="439">
        <v>0</v>
      </c>
      <c r="F248" s="440" t="s">
        <v>270</v>
      </c>
      <c r="G248" s="441">
        <v>0</v>
      </c>
      <c r="H248" s="469">
        <v>1</v>
      </c>
      <c r="I248" s="469" t="s">
        <v>1053</v>
      </c>
      <c r="J248" s="470">
        <v>37</v>
      </c>
      <c r="K248" s="439">
        <v>1</v>
      </c>
      <c r="L248" s="440" t="s">
        <v>4217</v>
      </c>
      <c r="M248" s="441">
        <v>13</v>
      </c>
      <c r="N248" s="265">
        <v>2</v>
      </c>
      <c r="O248" s="266" t="s">
        <v>3433</v>
      </c>
      <c r="P248" s="267">
        <v>326</v>
      </c>
    </row>
    <row r="249" spans="1:64" x14ac:dyDescent="0.2">
      <c r="A249" s="417" t="s">
        <v>3451</v>
      </c>
      <c r="B249" s="527">
        <v>0</v>
      </c>
      <c r="C249" s="528" t="s">
        <v>270</v>
      </c>
      <c r="D249" s="529">
        <v>0</v>
      </c>
      <c r="E249" s="439">
        <v>1</v>
      </c>
      <c r="F249" s="440" t="s">
        <v>5714</v>
      </c>
      <c r="G249" s="441">
        <v>162</v>
      </c>
      <c r="H249" s="469">
        <v>0</v>
      </c>
      <c r="I249" s="469" t="s">
        <v>270</v>
      </c>
      <c r="J249" s="470">
        <v>0</v>
      </c>
      <c r="K249" s="439">
        <v>2</v>
      </c>
      <c r="L249" s="440" t="s">
        <v>4218</v>
      </c>
      <c r="M249" s="441">
        <v>73</v>
      </c>
      <c r="N249" s="265">
        <v>1</v>
      </c>
      <c r="O249" s="266" t="s">
        <v>3434</v>
      </c>
      <c r="P249" s="267">
        <v>81</v>
      </c>
    </row>
    <row r="250" spans="1:64" x14ac:dyDescent="0.2">
      <c r="A250" s="417" t="s">
        <v>3452</v>
      </c>
      <c r="B250" s="527">
        <v>0</v>
      </c>
      <c r="C250" s="528" t="s">
        <v>270</v>
      </c>
      <c r="D250" s="529">
        <v>0</v>
      </c>
      <c r="E250" s="439">
        <v>1</v>
      </c>
      <c r="F250" s="440" t="s">
        <v>5715</v>
      </c>
      <c r="G250" s="441">
        <v>5</v>
      </c>
      <c r="H250" s="469">
        <v>2</v>
      </c>
      <c r="I250" s="469" t="s">
        <v>2399</v>
      </c>
      <c r="J250" s="470">
        <v>152</v>
      </c>
      <c r="K250" s="439">
        <v>1</v>
      </c>
      <c r="L250" s="440" t="s">
        <v>493</v>
      </c>
      <c r="M250" s="441">
        <v>436</v>
      </c>
      <c r="N250" s="265">
        <v>2</v>
      </c>
      <c r="O250" s="266" t="s">
        <v>378</v>
      </c>
      <c r="P250" s="267">
        <v>134</v>
      </c>
    </row>
    <row r="251" spans="1:64" x14ac:dyDescent="0.2">
      <c r="A251" s="417" t="s">
        <v>3453</v>
      </c>
      <c r="B251" s="527">
        <v>1</v>
      </c>
      <c r="C251" s="528" t="s">
        <v>484</v>
      </c>
      <c r="D251" s="529">
        <v>10</v>
      </c>
      <c r="E251" s="439">
        <v>24</v>
      </c>
      <c r="F251" s="440" t="s">
        <v>5716</v>
      </c>
      <c r="G251" s="441">
        <v>88</v>
      </c>
      <c r="H251" s="469">
        <v>27</v>
      </c>
      <c r="I251" s="469" t="s">
        <v>4962</v>
      </c>
      <c r="J251" s="470">
        <v>61</v>
      </c>
      <c r="K251" s="439">
        <v>19</v>
      </c>
      <c r="L251" s="440" t="s">
        <v>4219</v>
      </c>
      <c r="M251" s="441">
        <v>83</v>
      </c>
      <c r="N251" s="265">
        <v>23</v>
      </c>
      <c r="O251" s="266" t="s">
        <v>3435</v>
      </c>
      <c r="P251" s="267">
        <v>68</v>
      </c>
    </row>
    <row r="252" spans="1:64" x14ac:dyDescent="0.2">
      <c r="A252" s="417" t="s">
        <v>3454</v>
      </c>
      <c r="B252" s="527">
        <v>0</v>
      </c>
      <c r="C252" s="528" t="s">
        <v>270</v>
      </c>
      <c r="D252" s="529">
        <v>0</v>
      </c>
      <c r="E252" s="439">
        <v>1</v>
      </c>
      <c r="F252" s="440" t="s">
        <v>306</v>
      </c>
      <c r="G252" s="441">
        <v>174</v>
      </c>
      <c r="H252" s="469">
        <v>0</v>
      </c>
      <c r="I252" s="469" t="s">
        <v>270</v>
      </c>
      <c r="J252" s="470">
        <v>0</v>
      </c>
      <c r="K252" s="439">
        <v>1</v>
      </c>
      <c r="L252" s="440" t="s">
        <v>4220</v>
      </c>
      <c r="M252" s="441">
        <v>267</v>
      </c>
      <c r="N252" s="265">
        <v>2</v>
      </c>
      <c r="O252" s="266" t="s">
        <v>3436</v>
      </c>
      <c r="P252" s="267">
        <v>193</v>
      </c>
    </row>
    <row r="253" spans="1:64" x14ac:dyDescent="0.2">
      <c r="A253" s="417" t="s">
        <v>3455</v>
      </c>
      <c r="B253" s="527">
        <v>0</v>
      </c>
      <c r="C253" s="528" t="s">
        <v>270</v>
      </c>
      <c r="D253" s="529">
        <v>0</v>
      </c>
      <c r="E253" s="439">
        <v>0</v>
      </c>
      <c r="F253" s="440" t="s">
        <v>270</v>
      </c>
      <c r="G253" s="441">
        <v>0</v>
      </c>
      <c r="H253" s="469">
        <v>1</v>
      </c>
      <c r="I253" s="469" t="s">
        <v>4963</v>
      </c>
      <c r="J253" s="470">
        <v>4</v>
      </c>
      <c r="K253" s="439">
        <v>0</v>
      </c>
      <c r="L253" s="440" t="s">
        <v>270</v>
      </c>
      <c r="M253" s="441">
        <v>0</v>
      </c>
      <c r="N253" s="265">
        <v>0</v>
      </c>
      <c r="O253" s="266" t="s">
        <v>270</v>
      </c>
      <c r="P253" s="267">
        <v>0</v>
      </c>
    </row>
    <row r="254" spans="1:64" x14ac:dyDescent="0.2">
      <c r="A254" s="417" t="s">
        <v>3456</v>
      </c>
      <c r="B254" s="527">
        <v>1</v>
      </c>
      <c r="C254" s="528" t="s">
        <v>6437</v>
      </c>
      <c r="D254" s="529">
        <v>6</v>
      </c>
      <c r="E254" s="439">
        <v>0</v>
      </c>
      <c r="F254" s="440" t="s">
        <v>270</v>
      </c>
      <c r="G254" s="441">
        <v>0</v>
      </c>
      <c r="H254" s="469">
        <v>0</v>
      </c>
      <c r="I254" s="469" t="s">
        <v>270</v>
      </c>
      <c r="J254" s="470">
        <v>0</v>
      </c>
      <c r="K254" s="439">
        <v>9</v>
      </c>
      <c r="L254" s="440" t="s">
        <v>4221</v>
      </c>
      <c r="M254" s="441">
        <v>55</v>
      </c>
      <c r="N254" s="265">
        <v>4</v>
      </c>
      <c r="O254" s="266" t="s">
        <v>3437</v>
      </c>
      <c r="P254" s="267">
        <v>176</v>
      </c>
    </row>
    <row r="255" spans="1:64" x14ac:dyDescent="0.2">
      <c r="A255" s="417" t="s">
        <v>3457</v>
      </c>
      <c r="B255" s="527">
        <v>1</v>
      </c>
      <c r="C255" s="528" t="s">
        <v>303</v>
      </c>
      <c r="D255" s="529">
        <v>144</v>
      </c>
      <c r="E255" s="439">
        <v>1</v>
      </c>
      <c r="F255" s="440" t="s">
        <v>3434</v>
      </c>
      <c r="G255" s="441">
        <v>48</v>
      </c>
      <c r="H255" s="469">
        <v>8</v>
      </c>
      <c r="I255" s="469" t="s">
        <v>4964</v>
      </c>
      <c r="J255" s="470">
        <v>66</v>
      </c>
      <c r="K255" s="439">
        <v>8</v>
      </c>
      <c r="L255" s="440" t="s">
        <v>4222</v>
      </c>
      <c r="M255" s="441">
        <v>90</v>
      </c>
      <c r="N255" s="265">
        <v>10</v>
      </c>
      <c r="O255" s="266" t="s">
        <v>3438</v>
      </c>
      <c r="P255" s="267">
        <v>95</v>
      </c>
    </row>
    <row r="256" spans="1:64" x14ac:dyDescent="0.2">
      <c r="A256" s="417" t="s">
        <v>3458</v>
      </c>
      <c r="B256" s="527">
        <v>0</v>
      </c>
      <c r="C256" s="528" t="s">
        <v>270</v>
      </c>
      <c r="D256" s="529">
        <v>0</v>
      </c>
      <c r="E256" s="439">
        <v>1</v>
      </c>
      <c r="F256" s="440" t="s">
        <v>5717</v>
      </c>
      <c r="G256" s="441">
        <v>13</v>
      </c>
      <c r="H256" s="469">
        <v>2</v>
      </c>
      <c r="I256" s="469" t="s">
        <v>4965</v>
      </c>
      <c r="J256" s="470">
        <v>92</v>
      </c>
      <c r="K256" s="439">
        <v>3</v>
      </c>
      <c r="L256" s="440" t="s">
        <v>4223</v>
      </c>
      <c r="M256" s="441">
        <v>70</v>
      </c>
      <c r="N256" s="265">
        <v>3</v>
      </c>
      <c r="O256" s="266" t="s">
        <v>3439</v>
      </c>
      <c r="P256" s="267">
        <v>143</v>
      </c>
    </row>
    <row r="257" spans="1:16" x14ac:dyDescent="0.2">
      <c r="A257" s="417" t="s">
        <v>3459</v>
      </c>
      <c r="B257" s="527">
        <v>1</v>
      </c>
      <c r="C257" s="528" t="s">
        <v>6438</v>
      </c>
      <c r="D257" s="529">
        <v>145</v>
      </c>
      <c r="E257" s="439">
        <v>2</v>
      </c>
      <c r="F257" s="440" t="s">
        <v>2600</v>
      </c>
      <c r="G257" s="441">
        <v>62</v>
      </c>
      <c r="H257" s="469">
        <v>1</v>
      </c>
      <c r="I257" s="469" t="s">
        <v>1034</v>
      </c>
      <c r="J257" s="470">
        <v>4</v>
      </c>
      <c r="K257" s="439">
        <v>0</v>
      </c>
      <c r="L257" s="440" t="s">
        <v>270</v>
      </c>
      <c r="M257" s="441">
        <v>0</v>
      </c>
      <c r="N257" s="265">
        <v>0</v>
      </c>
      <c r="O257" s="266" t="s">
        <v>270</v>
      </c>
      <c r="P257" s="267">
        <v>0</v>
      </c>
    </row>
    <row r="258" spans="1:16" x14ac:dyDescent="0.2">
      <c r="A258" s="417" t="s">
        <v>3460</v>
      </c>
      <c r="B258" s="527">
        <v>0</v>
      </c>
      <c r="C258" s="528" t="s">
        <v>270</v>
      </c>
      <c r="D258" s="529">
        <v>0</v>
      </c>
      <c r="E258" s="439">
        <v>0</v>
      </c>
      <c r="F258" s="440" t="s">
        <v>270</v>
      </c>
      <c r="G258" s="441">
        <v>0</v>
      </c>
      <c r="H258" s="469">
        <v>1</v>
      </c>
      <c r="I258" s="469" t="s">
        <v>3347</v>
      </c>
      <c r="J258" s="470">
        <v>262</v>
      </c>
      <c r="K258" s="439">
        <v>0</v>
      </c>
      <c r="L258" s="440" t="s">
        <v>270</v>
      </c>
      <c r="M258" s="441">
        <v>0</v>
      </c>
      <c r="N258" s="265">
        <v>2</v>
      </c>
      <c r="O258" s="266" t="s">
        <v>3440</v>
      </c>
      <c r="P258" s="267">
        <v>147</v>
      </c>
    </row>
    <row r="259" spans="1:16" x14ac:dyDescent="0.2">
      <c r="A259" s="417" t="s">
        <v>3461</v>
      </c>
      <c r="B259" s="527">
        <v>5</v>
      </c>
      <c r="C259" s="528" t="s">
        <v>6439</v>
      </c>
      <c r="D259" s="529">
        <v>50</v>
      </c>
      <c r="E259" s="439">
        <v>5</v>
      </c>
      <c r="F259" s="440" t="s">
        <v>5718</v>
      </c>
      <c r="G259" s="441">
        <v>24</v>
      </c>
      <c r="H259" s="469">
        <v>9</v>
      </c>
      <c r="I259" s="469" t="s">
        <v>4966</v>
      </c>
      <c r="J259" s="470">
        <v>88</v>
      </c>
      <c r="K259" s="439">
        <v>7</v>
      </c>
      <c r="L259" s="440" t="s">
        <v>4224</v>
      </c>
      <c r="M259" s="441">
        <v>256</v>
      </c>
      <c r="N259" s="265">
        <v>3</v>
      </c>
      <c r="O259" s="266" t="s">
        <v>2746</v>
      </c>
      <c r="P259" s="267">
        <v>146</v>
      </c>
    </row>
    <row r="260" spans="1:16" x14ac:dyDescent="0.2">
      <c r="A260" s="417" t="s">
        <v>3462</v>
      </c>
      <c r="B260" s="527">
        <v>0</v>
      </c>
      <c r="C260" s="528" t="s">
        <v>270</v>
      </c>
      <c r="D260" s="529">
        <v>0</v>
      </c>
      <c r="E260" s="439">
        <v>0</v>
      </c>
      <c r="F260" s="440" t="s">
        <v>270</v>
      </c>
      <c r="G260" s="441">
        <v>0</v>
      </c>
      <c r="H260" s="469">
        <v>1</v>
      </c>
      <c r="I260" s="469" t="s">
        <v>4967</v>
      </c>
      <c r="J260" s="470">
        <v>660</v>
      </c>
      <c r="K260" s="439">
        <v>0</v>
      </c>
      <c r="L260" s="440" t="s">
        <v>270</v>
      </c>
      <c r="M260" s="441">
        <v>0</v>
      </c>
      <c r="N260" s="265">
        <v>3</v>
      </c>
      <c r="O260" s="266" t="s">
        <v>3441</v>
      </c>
      <c r="P260" s="267">
        <v>76</v>
      </c>
    </row>
    <row r="261" spans="1:16" x14ac:dyDescent="0.2">
      <c r="A261" s="417" t="s">
        <v>3463</v>
      </c>
      <c r="B261" s="534">
        <v>2</v>
      </c>
      <c r="C261" s="535" t="s">
        <v>6440</v>
      </c>
      <c r="D261" s="536">
        <v>60</v>
      </c>
      <c r="E261" s="448">
        <v>1</v>
      </c>
      <c r="F261" s="443" t="s">
        <v>1046</v>
      </c>
      <c r="G261" s="444">
        <v>64</v>
      </c>
      <c r="H261" s="466">
        <v>3</v>
      </c>
      <c r="I261" s="466" t="s">
        <v>4968</v>
      </c>
      <c r="J261" s="467">
        <v>111</v>
      </c>
      <c r="K261" s="448">
        <v>3</v>
      </c>
      <c r="L261" s="443" t="s">
        <v>4225</v>
      </c>
      <c r="M261" s="444">
        <v>66</v>
      </c>
      <c r="N261" s="268">
        <v>2</v>
      </c>
      <c r="O261" s="269" t="s">
        <v>3442</v>
      </c>
      <c r="P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45148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4791</v>
      </c>
      <c r="C23" s="2" t="s">
        <v>5542</v>
      </c>
      <c r="D23" s="2" t="s">
        <v>6273</v>
      </c>
      <c r="E23" s="2" t="s">
        <v>6275</v>
      </c>
      <c r="F23" s="2" t="s">
        <v>6276</v>
      </c>
      <c r="G23" s="396"/>
      <c r="H23" s="2" t="s">
        <v>4792</v>
      </c>
      <c r="I23" s="2" t="s">
        <v>5545</v>
      </c>
      <c r="J23" s="2" t="s">
        <v>5545</v>
      </c>
      <c r="K23" s="2" t="s">
        <v>6275</v>
      </c>
      <c r="L23" s="2" t="s">
        <v>6276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W1" s="52"/>
      <c r="X1" s="52"/>
      <c r="Y1" s="52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45148</v>
      </c>
      <c r="B6" s="388">
        <v>2023</v>
      </c>
      <c r="C6" s="394"/>
      <c r="D6" s="390"/>
      <c r="E6" s="335">
        <v>2022</v>
      </c>
      <c r="F6" s="336"/>
      <c r="G6" s="337"/>
      <c r="H6" s="388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6">
        <v>2018</v>
      </c>
      <c r="R6" s="336"/>
      <c r="S6" s="337"/>
      <c r="T6" s="388">
        <v>2017</v>
      </c>
      <c r="U6" s="394"/>
      <c r="V6" s="390"/>
      <c r="W6" s="318">
        <v>2016</v>
      </c>
      <c r="X6" s="316"/>
      <c r="Y6" s="317"/>
      <c r="Z6" s="55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240">
        <v>2011</v>
      </c>
      <c r="AM6" s="241"/>
      <c r="AN6" s="242"/>
      <c r="AO6" s="243">
        <v>2010</v>
      </c>
      <c r="AP6" s="244"/>
      <c r="AQ6" s="245"/>
      <c r="AR6" s="240">
        <v>2009</v>
      </c>
      <c r="AS6" s="241"/>
      <c r="AT6" s="242"/>
      <c r="AU6" s="243">
        <v>2008</v>
      </c>
      <c r="AV6" s="244"/>
      <c r="AW6" s="245"/>
      <c r="AX6" s="240">
        <v>2007</v>
      </c>
      <c r="AY6" s="241"/>
      <c r="AZ6" s="242"/>
      <c r="BA6" s="243">
        <v>2006</v>
      </c>
      <c r="BB6" s="244"/>
      <c r="BC6" s="245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70"/>
      <c r="BO6" s="71"/>
      <c r="BP6" s="54">
        <v>2001</v>
      </c>
      <c r="BQ6" s="55"/>
      <c r="BR6" s="156"/>
    </row>
    <row r="7" spans="1:70" x14ac:dyDescent="0.2">
      <c r="A7" s="20"/>
      <c r="B7" s="250" t="s">
        <v>262</v>
      </c>
      <c r="C7" s="251" t="s">
        <v>263</v>
      </c>
      <c r="D7" s="252" t="s">
        <v>264</v>
      </c>
      <c r="E7" s="226" t="s">
        <v>262</v>
      </c>
      <c r="F7" s="227" t="s">
        <v>263</v>
      </c>
      <c r="G7" s="228" t="s">
        <v>264</v>
      </c>
      <c r="H7" s="391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338" t="s">
        <v>262</v>
      </c>
      <c r="R7" s="338" t="s">
        <v>263</v>
      </c>
      <c r="S7" s="339" t="s">
        <v>264</v>
      </c>
      <c r="T7" s="391" t="s">
        <v>262</v>
      </c>
      <c r="U7" s="4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46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105" t="s">
        <v>262</v>
      </c>
      <c r="AY7" s="10" t="s">
        <v>263</v>
      </c>
      <c r="AZ7" s="106" t="s">
        <v>264</v>
      </c>
      <c r="BA7" s="120" t="s">
        <v>262</v>
      </c>
      <c r="BB7" s="121" t="s">
        <v>263</v>
      </c>
      <c r="BC7" s="122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73" t="s">
        <v>263</v>
      </c>
      <c r="BO7" s="74" t="s">
        <v>264</v>
      </c>
      <c r="BP7" s="57" t="s">
        <v>262</v>
      </c>
      <c r="BQ7" s="46" t="s">
        <v>263</v>
      </c>
      <c r="BR7" s="68" t="s">
        <v>264</v>
      </c>
    </row>
    <row r="8" spans="1:70" x14ac:dyDescent="0.2">
      <c r="A8" s="27" t="s">
        <v>93</v>
      </c>
      <c r="B8" s="524">
        <v>800</v>
      </c>
      <c r="C8" s="525" t="s">
        <v>6452</v>
      </c>
      <c r="D8" s="526">
        <v>28</v>
      </c>
      <c r="E8" s="492">
        <v>1092</v>
      </c>
      <c r="F8" s="461" t="s">
        <v>5731</v>
      </c>
      <c r="G8" s="462">
        <v>26</v>
      </c>
      <c r="H8" s="248">
        <v>1162</v>
      </c>
      <c r="I8" s="35" t="s">
        <v>4982</v>
      </c>
      <c r="J8" s="249">
        <v>30</v>
      </c>
      <c r="K8" s="313">
        <v>1012</v>
      </c>
      <c r="L8" s="461" t="s">
        <v>4239</v>
      </c>
      <c r="M8" s="462">
        <v>47</v>
      </c>
      <c r="N8" s="248">
        <v>1105</v>
      </c>
      <c r="O8" s="35" t="s">
        <v>3478</v>
      </c>
      <c r="P8" s="249">
        <v>38</v>
      </c>
      <c r="Q8" s="314">
        <v>1164</v>
      </c>
      <c r="R8" s="314" t="s">
        <v>2704</v>
      </c>
      <c r="S8" s="315">
        <v>44</v>
      </c>
      <c r="T8" s="248">
        <v>1108</v>
      </c>
      <c r="U8" s="35" t="s">
        <v>1953</v>
      </c>
      <c r="V8" s="249">
        <v>58</v>
      </c>
      <c r="W8" s="313">
        <v>1218</v>
      </c>
      <c r="X8" s="314" t="s">
        <v>1376</v>
      </c>
      <c r="Y8" s="315">
        <v>77</v>
      </c>
      <c r="Z8" s="47">
        <v>1095</v>
      </c>
      <c r="AA8" s="47">
        <v>167919</v>
      </c>
      <c r="AB8" s="60">
        <v>83</v>
      </c>
      <c r="AC8" s="75">
        <v>988</v>
      </c>
      <c r="AD8" s="76">
        <v>147966</v>
      </c>
      <c r="AE8" s="77">
        <v>84</v>
      </c>
      <c r="AF8" s="59">
        <v>1054</v>
      </c>
      <c r="AG8" s="47">
        <v>130082</v>
      </c>
      <c r="AH8" s="60">
        <v>92</v>
      </c>
      <c r="AI8" s="75">
        <v>836</v>
      </c>
      <c r="AJ8" s="76">
        <v>134837</v>
      </c>
      <c r="AK8" s="77">
        <v>100</v>
      </c>
      <c r="AL8" s="59">
        <v>753</v>
      </c>
      <c r="AM8" s="47">
        <v>138079</v>
      </c>
      <c r="AN8" s="60">
        <v>102</v>
      </c>
      <c r="AO8" s="75">
        <v>803</v>
      </c>
      <c r="AP8" s="76">
        <v>142898</v>
      </c>
      <c r="AQ8" s="77">
        <v>100</v>
      </c>
      <c r="AR8" s="59">
        <v>617</v>
      </c>
      <c r="AS8" s="47">
        <v>161252</v>
      </c>
      <c r="AT8" s="60">
        <v>104</v>
      </c>
      <c r="AU8" s="75">
        <v>824</v>
      </c>
      <c r="AV8" s="76">
        <v>191649</v>
      </c>
      <c r="AW8" s="77">
        <v>106</v>
      </c>
      <c r="AX8" s="90">
        <v>1057</v>
      </c>
      <c r="AY8" s="28">
        <v>200465</v>
      </c>
      <c r="AZ8" s="91">
        <v>92</v>
      </c>
      <c r="BA8" s="75">
        <v>1199</v>
      </c>
      <c r="BB8" s="76">
        <v>198243</v>
      </c>
      <c r="BC8" s="77">
        <v>83</v>
      </c>
      <c r="BD8" s="90">
        <v>1251</v>
      </c>
      <c r="BE8" s="28">
        <v>188561</v>
      </c>
      <c r="BF8" s="91">
        <v>70</v>
      </c>
      <c r="BG8" s="96">
        <v>1323</v>
      </c>
      <c r="BH8" s="95">
        <v>170252</v>
      </c>
      <c r="BI8" s="97">
        <v>70</v>
      </c>
      <c r="BJ8" s="90">
        <v>1181</v>
      </c>
      <c r="BK8" s="28">
        <v>160841</v>
      </c>
      <c r="BL8" s="91">
        <v>80</v>
      </c>
      <c r="BM8" s="96">
        <v>1092</v>
      </c>
      <c r="BN8" s="95">
        <v>143307</v>
      </c>
      <c r="BO8" s="97">
        <v>73</v>
      </c>
      <c r="BP8" s="90">
        <v>1065</v>
      </c>
      <c r="BQ8" s="28">
        <v>138298</v>
      </c>
      <c r="BR8" s="60">
        <v>75</v>
      </c>
    </row>
    <row r="9" spans="1:70" x14ac:dyDescent="0.2">
      <c r="A9" s="23" t="s">
        <v>135</v>
      </c>
      <c r="B9" s="527">
        <v>1</v>
      </c>
      <c r="C9" s="528" t="s">
        <v>6442</v>
      </c>
      <c r="D9" s="529">
        <v>3</v>
      </c>
      <c r="E9" s="439">
        <v>6</v>
      </c>
      <c r="F9" s="440" t="s">
        <v>5720</v>
      </c>
      <c r="G9" s="441">
        <v>50</v>
      </c>
      <c r="H9" s="132">
        <v>3</v>
      </c>
      <c r="I9" t="s">
        <v>4970</v>
      </c>
      <c r="J9" s="133">
        <v>38</v>
      </c>
      <c r="K9" s="307">
        <v>3</v>
      </c>
      <c r="L9" s="440" t="s">
        <v>4227</v>
      </c>
      <c r="M9" s="441">
        <v>69</v>
      </c>
      <c r="N9" s="132">
        <v>4</v>
      </c>
      <c r="O9" t="s">
        <v>3466</v>
      </c>
      <c r="P9" s="133">
        <v>86</v>
      </c>
      <c r="Q9" s="308">
        <v>7</v>
      </c>
      <c r="R9" s="308" t="s">
        <v>2692</v>
      </c>
      <c r="S9" s="309">
        <v>17</v>
      </c>
      <c r="T9" s="132">
        <v>5</v>
      </c>
      <c r="U9" t="s">
        <v>1941</v>
      </c>
      <c r="V9" s="133">
        <v>144</v>
      </c>
      <c r="W9" s="307">
        <v>5</v>
      </c>
      <c r="X9" s="308" t="s">
        <v>1187</v>
      </c>
      <c r="Y9" s="309">
        <v>275</v>
      </c>
      <c r="Z9" s="275">
        <v>6</v>
      </c>
      <c r="AA9" s="275" t="s">
        <v>450</v>
      </c>
      <c r="AB9" s="275">
        <v>72</v>
      </c>
      <c r="AC9" s="78">
        <v>4</v>
      </c>
      <c r="AD9" s="79">
        <v>396250</v>
      </c>
      <c r="AE9" s="80">
        <v>26</v>
      </c>
      <c r="AF9" s="61">
        <v>5</v>
      </c>
      <c r="AG9" s="13">
        <v>336419</v>
      </c>
      <c r="AH9" s="62">
        <v>198</v>
      </c>
      <c r="AI9" s="78">
        <v>4</v>
      </c>
      <c r="AJ9" s="79">
        <v>290875</v>
      </c>
      <c r="AK9" s="80">
        <v>120</v>
      </c>
      <c r="AL9" s="61">
        <v>5</v>
      </c>
      <c r="AM9" s="13">
        <v>265733</v>
      </c>
      <c r="AN9" s="62">
        <v>57</v>
      </c>
      <c r="AO9" s="78">
        <v>4</v>
      </c>
      <c r="AP9" s="79">
        <v>270475</v>
      </c>
      <c r="AQ9" s="80">
        <v>255</v>
      </c>
      <c r="AR9" s="61">
        <v>2</v>
      </c>
      <c r="AS9" s="13">
        <v>249950</v>
      </c>
      <c r="AT9" s="62">
        <v>141</v>
      </c>
      <c r="AU9" s="78">
        <v>5</v>
      </c>
      <c r="AV9" s="79">
        <v>769600</v>
      </c>
      <c r="AW9" s="80">
        <v>67</v>
      </c>
      <c r="AX9" s="63">
        <v>7</v>
      </c>
      <c r="AY9" s="14">
        <v>550286</v>
      </c>
      <c r="AZ9" s="64">
        <v>122</v>
      </c>
      <c r="BA9" s="78">
        <v>9</v>
      </c>
      <c r="BB9" s="79">
        <v>568111</v>
      </c>
      <c r="BC9" s="80">
        <v>157</v>
      </c>
      <c r="BD9" s="63">
        <v>6</v>
      </c>
      <c r="BE9" s="14">
        <v>367500</v>
      </c>
      <c r="BF9" s="64">
        <v>94</v>
      </c>
      <c r="BG9" s="78">
        <v>5</v>
      </c>
      <c r="BH9" s="79">
        <v>321080</v>
      </c>
      <c r="BI9" s="80">
        <v>122</v>
      </c>
      <c r="BJ9" s="61">
        <v>3</v>
      </c>
      <c r="BK9" s="13">
        <v>340967</v>
      </c>
      <c r="BL9" s="62">
        <v>142</v>
      </c>
      <c r="BM9" s="78"/>
      <c r="BN9" s="79"/>
      <c r="BO9" s="80"/>
      <c r="BP9" s="61"/>
      <c r="BQ9" s="13"/>
      <c r="BR9" s="64"/>
    </row>
    <row r="10" spans="1:70" x14ac:dyDescent="0.2">
      <c r="A10" s="23" t="s">
        <v>136</v>
      </c>
      <c r="B10" s="527">
        <v>15</v>
      </c>
      <c r="C10" s="528" t="s">
        <v>6443</v>
      </c>
      <c r="D10" s="529">
        <v>17</v>
      </c>
      <c r="E10" s="439">
        <v>28</v>
      </c>
      <c r="F10" s="440" t="s">
        <v>5721</v>
      </c>
      <c r="G10" s="441">
        <v>37</v>
      </c>
      <c r="H10" s="132">
        <v>30</v>
      </c>
      <c r="I10" t="s">
        <v>4971</v>
      </c>
      <c r="J10" s="133">
        <v>56</v>
      </c>
      <c r="K10" s="439">
        <v>24</v>
      </c>
      <c r="L10" s="440" t="s">
        <v>4228</v>
      </c>
      <c r="M10" s="441">
        <v>51</v>
      </c>
      <c r="N10" s="132">
        <v>30</v>
      </c>
      <c r="O10" t="s">
        <v>3467</v>
      </c>
      <c r="P10" s="133">
        <v>38</v>
      </c>
      <c r="Q10" s="308">
        <v>26</v>
      </c>
      <c r="R10" s="308" t="s">
        <v>2696</v>
      </c>
      <c r="S10" s="309">
        <v>61</v>
      </c>
      <c r="T10" s="132">
        <v>33</v>
      </c>
      <c r="U10" t="s">
        <v>1942</v>
      </c>
      <c r="V10" s="133">
        <v>65</v>
      </c>
      <c r="W10" s="307">
        <v>29</v>
      </c>
      <c r="X10" s="308" t="s">
        <v>1188</v>
      </c>
      <c r="Y10" s="309">
        <v>88</v>
      </c>
      <c r="Z10" s="275">
        <v>24</v>
      </c>
      <c r="AA10" s="275" t="s">
        <v>451</v>
      </c>
      <c r="AB10" s="275">
        <v>85</v>
      </c>
      <c r="AC10" s="78">
        <v>25</v>
      </c>
      <c r="AD10" s="79">
        <v>263929</v>
      </c>
      <c r="AE10" s="80">
        <v>101</v>
      </c>
      <c r="AF10" s="61">
        <v>29</v>
      </c>
      <c r="AG10" s="13">
        <v>200918</v>
      </c>
      <c r="AH10" s="62">
        <v>83</v>
      </c>
      <c r="AI10" s="78">
        <v>23</v>
      </c>
      <c r="AJ10" s="79">
        <v>175443</v>
      </c>
      <c r="AK10" s="80">
        <v>86</v>
      </c>
      <c r="AL10" s="61">
        <v>14</v>
      </c>
      <c r="AM10" s="13">
        <v>210270</v>
      </c>
      <c r="AN10" s="62">
        <v>101</v>
      </c>
      <c r="AO10" s="78">
        <v>14</v>
      </c>
      <c r="AP10" s="79">
        <v>189415</v>
      </c>
      <c r="AQ10" s="80">
        <v>108</v>
      </c>
      <c r="AR10" s="61">
        <v>6</v>
      </c>
      <c r="AS10" s="13">
        <v>216471</v>
      </c>
      <c r="AT10" s="62">
        <v>93</v>
      </c>
      <c r="AU10" s="78">
        <v>20</v>
      </c>
      <c r="AV10" s="79">
        <v>323581</v>
      </c>
      <c r="AW10" s="80">
        <v>121</v>
      </c>
      <c r="AX10" s="63">
        <v>26</v>
      </c>
      <c r="AY10" s="14">
        <v>302585</v>
      </c>
      <c r="AZ10" s="64">
        <v>77</v>
      </c>
      <c r="BA10" s="78">
        <v>34</v>
      </c>
      <c r="BB10" s="79">
        <v>266059</v>
      </c>
      <c r="BC10" s="80">
        <v>67</v>
      </c>
      <c r="BD10" s="63">
        <v>26</v>
      </c>
      <c r="BE10" s="14">
        <v>285726</v>
      </c>
      <c r="BF10" s="64">
        <v>69</v>
      </c>
      <c r="BG10" s="78">
        <v>32</v>
      </c>
      <c r="BH10" s="79">
        <v>247806</v>
      </c>
      <c r="BI10" s="80">
        <v>64</v>
      </c>
      <c r="BJ10" s="61">
        <v>19</v>
      </c>
      <c r="BK10" s="13">
        <v>208411</v>
      </c>
      <c r="BL10" s="62">
        <v>66</v>
      </c>
      <c r="BM10" s="78"/>
      <c r="BN10" s="79"/>
      <c r="BO10" s="80"/>
      <c r="BP10" s="61"/>
      <c r="BQ10" s="13"/>
      <c r="BR10" s="64"/>
    </row>
    <row r="11" spans="1:70" x14ac:dyDescent="0.2">
      <c r="A11" s="2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132">
        <v>1</v>
      </c>
      <c r="I11" t="s">
        <v>2381</v>
      </c>
      <c r="J11" s="133">
        <v>55</v>
      </c>
      <c r="K11" s="439">
        <v>0</v>
      </c>
      <c r="L11" s="440" t="s">
        <v>270</v>
      </c>
      <c r="M11" s="441">
        <v>0</v>
      </c>
      <c r="N11" s="132">
        <v>0</v>
      </c>
      <c r="O11" t="s">
        <v>270</v>
      </c>
      <c r="P11" s="133">
        <v>0</v>
      </c>
      <c r="Q11" s="308">
        <v>1</v>
      </c>
      <c r="R11" s="308" t="s">
        <v>1794</v>
      </c>
      <c r="S11" s="309">
        <v>183</v>
      </c>
      <c r="T11" s="132">
        <v>0</v>
      </c>
      <c r="U11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75">
        <v>1</v>
      </c>
      <c r="AA11" s="275" t="s">
        <v>452</v>
      </c>
      <c r="AB11" s="275">
        <v>63</v>
      </c>
      <c r="AC11" s="78">
        <v>0</v>
      </c>
      <c r="AD11" s="79">
        <v>0</v>
      </c>
      <c r="AE11" s="80">
        <v>0</v>
      </c>
      <c r="AF11" s="61">
        <v>1</v>
      </c>
      <c r="AG11" s="13">
        <v>308000</v>
      </c>
      <c r="AH11" s="62">
        <v>276</v>
      </c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Y11" s="14"/>
      <c r="AZ11" s="64"/>
      <c r="BA11" s="78"/>
      <c r="BB11" s="79"/>
      <c r="BC11" s="80"/>
      <c r="BD11" s="63"/>
      <c r="BE11" s="14"/>
      <c r="BF11" s="64"/>
      <c r="BG11" s="78"/>
      <c r="BH11" s="79"/>
      <c r="BI11" s="80"/>
      <c r="BJ11" s="61"/>
      <c r="BK11" s="13"/>
      <c r="BL11" s="62"/>
      <c r="BM11" s="78"/>
      <c r="BN11" s="79"/>
      <c r="BO11" s="80"/>
      <c r="BP11" s="61"/>
      <c r="BQ11" s="13"/>
      <c r="BR11" s="64"/>
    </row>
    <row r="12" spans="1:70" x14ac:dyDescent="0.2">
      <c r="A12" s="20" t="s">
        <v>8</v>
      </c>
      <c r="B12" s="527">
        <v>478</v>
      </c>
      <c r="C12" s="528" t="s">
        <v>6444</v>
      </c>
      <c r="D12" s="529">
        <v>24</v>
      </c>
      <c r="E12" s="439">
        <v>635</v>
      </c>
      <c r="F12" s="440" t="s">
        <v>5722</v>
      </c>
      <c r="G12" s="441">
        <v>22</v>
      </c>
      <c r="H12" s="132">
        <v>667</v>
      </c>
      <c r="I12" t="s">
        <v>4972</v>
      </c>
      <c r="J12" s="133">
        <v>22</v>
      </c>
      <c r="K12" s="439">
        <v>561</v>
      </c>
      <c r="L12" s="440" t="s">
        <v>4229</v>
      </c>
      <c r="M12" s="441">
        <v>39</v>
      </c>
      <c r="N12" s="132">
        <v>654</v>
      </c>
      <c r="O12" t="s">
        <v>3468</v>
      </c>
      <c r="P12" s="133">
        <v>31</v>
      </c>
      <c r="Q12" s="308">
        <v>699</v>
      </c>
      <c r="R12" s="308" t="s">
        <v>2697</v>
      </c>
      <c r="S12" s="309">
        <v>40</v>
      </c>
      <c r="T12" s="132">
        <v>651</v>
      </c>
      <c r="U12" t="s">
        <v>1943</v>
      </c>
      <c r="V12" s="133">
        <v>51</v>
      </c>
      <c r="W12" s="307">
        <v>704</v>
      </c>
      <c r="X12" s="308" t="s">
        <v>1189</v>
      </c>
      <c r="Y12" s="309">
        <v>67</v>
      </c>
      <c r="Z12" s="275">
        <v>642</v>
      </c>
      <c r="AA12" s="275" t="s">
        <v>453</v>
      </c>
      <c r="AB12" s="275">
        <v>77</v>
      </c>
      <c r="AC12" s="81">
        <v>591</v>
      </c>
      <c r="AD12" s="82">
        <v>119704</v>
      </c>
      <c r="AE12" s="83">
        <v>79</v>
      </c>
      <c r="AF12" s="63">
        <v>649</v>
      </c>
      <c r="AG12" s="14">
        <v>100413</v>
      </c>
      <c r="AH12" s="64">
        <v>81</v>
      </c>
      <c r="AI12" s="81">
        <v>529</v>
      </c>
      <c r="AJ12" s="82">
        <v>107623</v>
      </c>
      <c r="AK12" s="83">
        <v>96</v>
      </c>
      <c r="AL12" s="63">
        <v>474</v>
      </c>
      <c r="AM12" s="14">
        <v>109134</v>
      </c>
      <c r="AN12" s="64">
        <v>90</v>
      </c>
      <c r="AO12" s="81">
        <v>519</v>
      </c>
      <c r="AP12" s="82">
        <v>117485</v>
      </c>
      <c r="AQ12" s="83">
        <v>91</v>
      </c>
      <c r="AR12" s="63">
        <v>404</v>
      </c>
      <c r="AS12" s="14">
        <v>140752</v>
      </c>
      <c r="AT12" s="64">
        <v>94</v>
      </c>
      <c r="AU12" s="81">
        <v>517</v>
      </c>
      <c r="AV12" s="82">
        <v>166493</v>
      </c>
      <c r="AW12" s="83">
        <v>93</v>
      </c>
      <c r="AX12" s="63">
        <v>632</v>
      </c>
      <c r="AY12" s="14">
        <v>172319</v>
      </c>
      <c r="AZ12" s="64">
        <v>79</v>
      </c>
      <c r="BA12" s="81">
        <v>764</v>
      </c>
      <c r="BB12" s="82">
        <v>166823</v>
      </c>
      <c r="BC12" s="83">
        <v>74</v>
      </c>
      <c r="BD12" s="63">
        <v>764</v>
      </c>
      <c r="BE12" s="14">
        <v>160536</v>
      </c>
      <c r="BF12" s="64">
        <v>56</v>
      </c>
      <c r="BG12" s="81">
        <v>766</v>
      </c>
      <c r="BH12" s="82">
        <v>143978</v>
      </c>
      <c r="BI12" s="83">
        <v>55</v>
      </c>
      <c r="BJ12" s="63">
        <v>706</v>
      </c>
      <c r="BK12" s="14">
        <v>139090</v>
      </c>
      <c r="BL12" s="64">
        <v>56</v>
      </c>
      <c r="BM12" s="81">
        <v>657</v>
      </c>
      <c r="BN12" s="82">
        <v>127584</v>
      </c>
      <c r="BO12" s="83">
        <v>1014</v>
      </c>
      <c r="BP12" s="63">
        <v>650</v>
      </c>
      <c r="BQ12" s="14">
        <v>121888</v>
      </c>
      <c r="BR12" s="64">
        <v>63</v>
      </c>
    </row>
    <row r="13" spans="1:70" x14ac:dyDescent="0.2">
      <c r="A13" s="20" t="s">
        <v>252</v>
      </c>
      <c r="B13" s="527">
        <v>22</v>
      </c>
      <c r="C13" s="528" t="s">
        <v>6445</v>
      </c>
      <c r="D13" s="529">
        <v>26</v>
      </c>
      <c r="E13" s="439">
        <v>37</v>
      </c>
      <c r="F13" s="440" t="s">
        <v>5723</v>
      </c>
      <c r="G13" s="441">
        <v>15</v>
      </c>
      <c r="H13" s="132">
        <v>38</v>
      </c>
      <c r="I13" t="s">
        <v>4973</v>
      </c>
      <c r="J13" s="133">
        <v>27</v>
      </c>
      <c r="K13" s="439">
        <v>30</v>
      </c>
      <c r="L13" s="440" t="s">
        <v>4230</v>
      </c>
      <c r="M13" s="441">
        <v>52</v>
      </c>
      <c r="N13" s="132">
        <v>25</v>
      </c>
      <c r="O13" t="s">
        <v>3469</v>
      </c>
      <c r="P13" s="133">
        <v>39</v>
      </c>
      <c r="Q13" s="308">
        <v>25</v>
      </c>
      <c r="R13" s="308" t="s">
        <v>2698</v>
      </c>
      <c r="S13" s="309">
        <v>44</v>
      </c>
      <c r="T13" s="132">
        <v>28</v>
      </c>
      <c r="U13" t="s">
        <v>1944</v>
      </c>
      <c r="V13" s="133">
        <v>46</v>
      </c>
      <c r="W13" s="307">
        <v>34</v>
      </c>
      <c r="X13" s="308" t="s">
        <v>1190</v>
      </c>
      <c r="Y13" s="309">
        <v>62</v>
      </c>
      <c r="Z13" s="275">
        <v>36</v>
      </c>
      <c r="AA13" s="275" t="s">
        <v>454</v>
      </c>
      <c r="AB13" s="275">
        <v>109</v>
      </c>
      <c r="AC13" s="81">
        <v>22</v>
      </c>
      <c r="AD13" s="82">
        <v>95732</v>
      </c>
      <c r="AE13" s="83">
        <v>106</v>
      </c>
      <c r="AF13" s="63">
        <v>25</v>
      </c>
      <c r="AG13" s="14">
        <v>96626</v>
      </c>
      <c r="AH13" s="64">
        <v>96</v>
      </c>
      <c r="AI13" s="81">
        <v>20</v>
      </c>
      <c r="AJ13" s="82">
        <v>107145</v>
      </c>
      <c r="AK13" s="83">
        <v>73</v>
      </c>
      <c r="AL13" s="63">
        <v>18</v>
      </c>
      <c r="AM13" s="14">
        <v>123592</v>
      </c>
      <c r="AN13" s="64">
        <v>130</v>
      </c>
      <c r="AO13" s="81">
        <v>15</v>
      </c>
      <c r="AP13" s="82">
        <v>124903</v>
      </c>
      <c r="AQ13" s="83">
        <v>93</v>
      </c>
      <c r="AR13" s="63">
        <v>18</v>
      </c>
      <c r="AS13" s="14">
        <v>115856</v>
      </c>
      <c r="AT13" s="64">
        <v>73</v>
      </c>
      <c r="AU13" s="81">
        <v>15</v>
      </c>
      <c r="AV13" s="82">
        <v>141143</v>
      </c>
      <c r="AW13" s="83">
        <v>61</v>
      </c>
      <c r="AX13" s="63">
        <v>20</v>
      </c>
      <c r="AY13" s="14">
        <v>177172</v>
      </c>
      <c r="AZ13" s="64">
        <v>121</v>
      </c>
      <c r="BA13" s="81">
        <v>29</v>
      </c>
      <c r="BB13" s="82">
        <v>179183</v>
      </c>
      <c r="BC13" s="83">
        <v>89</v>
      </c>
      <c r="BD13" s="63">
        <v>30</v>
      </c>
      <c r="BE13" s="14">
        <v>173793</v>
      </c>
      <c r="BF13" s="64">
        <v>70</v>
      </c>
      <c r="BG13" s="81">
        <v>30</v>
      </c>
      <c r="BH13" s="82">
        <v>147227</v>
      </c>
      <c r="BI13" s="83">
        <v>47</v>
      </c>
      <c r="BJ13" s="63">
        <v>38</v>
      </c>
      <c r="BK13" s="14">
        <v>137399</v>
      </c>
      <c r="BL13" s="64">
        <v>74</v>
      </c>
      <c r="BM13" s="81">
        <v>32</v>
      </c>
      <c r="BN13" s="82">
        <v>124584</v>
      </c>
      <c r="BO13" s="83">
        <v>101</v>
      </c>
      <c r="BP13" s="63">
        <v>32</v>
      </c>
      <c r="BQ13" s="14">
        <v>123254</v>
      </c>
      <c r="BR13" s="64">
        <v>120</v>
      </c>
    </row>
    <row r="14" spans="1:70" x14ac:dyDescent="0.2">
      <c r="A14" s="20" t="s">
        <v>137</v>
      </c>
      <c r="B14" s="527">
        <v>1</v>
      </c>
      <c r="C14" s="528" t="s">
        <v>6277</v>
      </c>
      <c r="D14" s="529">
        <v>263</v>
      </c>
      <c r="E14" s="439">
        <v>1</v>
      </c>
      <c r="F14" s="440" t="s">
        <v>4183</v>
      </c>
      <c r="G14" s="441">
        <v>137</v>
      </c>
      <c r="H14" s="132">
        <v>2</v>
      </c>
      <c r="I14" t="s">
        <v>4974</v>
      </c>
      <c r="J14" s="133">
        <v>194</v>
      </c>
      <c r="K14" s="439">
        <v>4</v>
      </c>
      <c r="L14" s="440" t="s">
        <v>2550</v>
      </c>
      <c r="M14" s="441">
        <v>85</v>
      </c>
      <c r="N14" s="132">
        <v>1</v>
      </c>
      <c r="O14" t="s">
        <v>3470</v>
      </c>
      <c r="P14" s="133">
        <v>10</v>
      </c>
      <c r="Q14" s="308">
        <v>4</v>
      </c>
      <c r="R14" s="308" t="s">
        <v>2693</v>
      </c>
      <c r="S14" s="309">
        <v>66</v>
      </c>
      <c r="T14" s="132">
        <v>4</v>
      </c>
      <c r="U14" t="s">
        <v>1945</v>
      </c>
      <c r="V14" s="133">
        <v>49</v>
      </c>
      <c r="W14" s="307">
        <v>4</v>
      </c>
      <c r="X14" s="308" t="s">
        <v>1191</v>
      </c>
      <c r="Y14" s="309">
        <v>158</v>
      </c>
      <c r="Z14" s="275">
        <v>3</v>
      </c>
      <c r="AA14" s="275" t="s">
        <v>455</v>
      </c>
      <c r="AB14" s="275">
        <v>176</v>
      </c>
      <c r="AC14" s="81">
        <v>1</v>
      </c>
      <c r="AD14" s="82">
        <v>80000</v>
      </c>
      <c r="AE14" s="83">
        <v>365</v>
      </c>
      <c r="AF14" s="63">
        <v>5</v>
      </c>
      <c r="AG14" s="14">
        <v>156542</v>
      </c>
      <c r="AH14" s="64">
        <v>46</v>
      </c>
      <c r="AI14" s="81">
        <v>1</v>
      </c>
      <c r="AJ14" s="82">
        <v>565000</v>
      </c>
      <c r="AK14" s="83">
        <v>178</v>
      </c>
      <c r="AL14" s="63">
        <v>2</v>
      </c>
      <c r="AM14" s="14">
        <v>216500</v>
      </c>
      <c r="AN14" s="64">
        <v>25</v>
      </c>
      <c r="AO14" s="81">
        <v>1</v>
      </c>
      <c r="AP14" s="82">
        <v>432500</v>
      </c>
      <c r="AQ14" s="83">
        <v>21</v>
      </c>
      <c r="AR14" s="63">
        <v>0</v>
      </c>
      <c r="AT14" s="64"/>
      <c r="AU14" s="81">
        <v>3</v>
      </c>
      <c r="AV14" s="82">
        <v>320600</v>
      </c>
      <c r="AW14" s="83">
        <v>190</v>
      </c>
      <c r="AX14" s="63">
        <v>3</v>
      </c>
      <c r="AY14" s="14">
        <v>335833</v>
      </c>
      <c r="AZ14" s="64">
        <v>61</v>
      </c>
      <c r="BA14" s="81">
        <v>3</v>
      </c>
      <c r="BB14" s="82">
        <v>536667</v>
      </c>
      <c r="BC14" s="83">
        <v>62</v>
      </c>
      <c r="BD14" s="63">
        <v>1</v>
      </c>
      <c r="BE14" s="14">
        <v>875000</v>
      </c>
      <c r="BF14" s="64">
        <v>59</v>
      </c>
      <c r="BG14" s="81">
        <v>2</v>
      </c>
      <c r="BH14" s="82">
        <v>175000</v>
      </c>
      <c r="BI14" s="83">
        <v>91</v>
      </c>
      <c r="BJ14" s="63">
        <v>3</v>
      </c>
      <c r="BK14" s="14">
        <v>341633</v>
      </c>
      <c r="BL14" s="64">
        <v>133</v>
      </c>
      <c r="BM14" s="81"/>
      <c r="BN14" s="82"/>
      <c r="BO14" s="83"/>
      <c r="BP14" s="63"/>
      <c r="BR14" s="64"/>
    </row>
    <row r="15" spans="1:70" x14ac:dyDescent="0.2">
      <c r="A15" s="20" t="s">
        <v>17</v>
      </c>
      <c r="B15" s="527">
        <v>104</v>
      </c>
      <c r="C15" s="528" t="s">
        <v>6446</v>
      </c>
      <c r="D15" s="529">
        <v>37</v>
      </c>
      <c r="E15" s="439">
        <v>134</v>
      </c>
      <c r="F15" s="440" t="s">
        <v>5724</v>
      </c>
      <c r="G15" s="441">
        <v>29</v>
      </c>
      <c r="H15" s="132">
        <v>147</v>
      </c>
      <c r="I15" t="s">
        <v>4975</v>
      </c>
      <c r="J15" s="133">
        <v>34</v>
      </c>
      <c r="K15" s="439">
        <v>140</v>
      </c>
      <c r="L15" s="440" t="s">
        <v>4231</v>
      </c>
      <c r="M15" s="441">
        <v>45</v>
      </c>
      <c r="N15" s="132">
        <v>129</v>
      </c>
      <c r="O15" t="s">
        <v>3471</v>
      </c>
      <c r="P15" s="133">
        <v>31</v>
      </c>
      <c r="Q15" s="308">
        <v>135</v>
      </c>
      <c r="R15" s="308" t="s">
        <v>2699</v>
      </c>
      <c r="S15" s="309">
        <v>35</v>
      </c>
      <c r="T15" s="132">
        <v>125</v>
      </c>
      <c r="U15" t="s">
        <v>1946</v>
      </c>
      <c r="V15" s="133">
        <v>53</v>
      </c>
      <c r="W15" s="307">
        <v>150</v>
      </c>
      <c r="X15" s="308" t="s">
        <v>1192</v>
      </c>
      <c r="Y15" s="309">
        <v>67</v>
      </c>
      <c r="Z15" s="275">
        <v>128</v>
      </c>
      <c r="AA15" s="275" t="s">
        <v>456</v>
      </c>
      <c r="AB15" s="275">
        <v>58</v>
      </c>
      <c r="AC15" s="81">
        <v>117</v>
      </c>
      <c r="AD15" s="82">
        <v>206257</v>
      </c>
      <c r="AE15" s="83">
        <v>71</v>
      </c>
      <c r="AF15" s="63">
        <v>116</v>
      </c>
      <c r="AG15" s="14">
        <v>199436</v>
      </c>
      <c r="AH15" s="64">
        <v>98</v>
      </c>
      <c r="AI15" s="81">
        <v>93</v>
      </c>
      <c r="AJ15" s="82">
        <v>210584</v>
      </c>
      <c r="AK15" s="83">
        <v>85</v>
      </c>
      <c r="AL15" s="63">
        <v>81</v>
      </c>
      <c r="AM15" s="14">
        <v>203872</v>
      </c>
      <c r="AN15" s="64">
        <v>125</v>
      </c>
      <c r="AO15" s="81">
        <v>105</v>
      </c>
      <c r="AP15" s="82">
        <v>209368</v>
      </c>
      <c r="AQ15" s="83">
        <v>105</v>
      </c>
      <c r="AR15" s="63">
        <v>74</v>
      </c>
      <c r="AS15" s="14">
        <v>242890</v>
      </c>
      <c r="AT15" s="64">
        <v>139</v>
      </c>
      <c r="AU15" s="81">
        <v>104</v>
      </c>
      <c r="AV15" s="82">
        <v>224340</v>
      </c>
      <c r="AW15" s="83">
        <v>164</v>
      </c>
      <c r="AX15" s="63">
        <v>140</v>
      </c>
      <c r="AY15" s="14">
        <v>248808</v>
      </c>
      <c r="AZ15" s="64">
        <v>129</v>
      </c>
      <c r="BA15" s="81">
        <v>117</v>
      </c>
      <c r="BB15" s="82">
        <v>256542</v>
      </c>
      <c r="BC15" s="83">
        <v>107</v>
      </c>
      <c r="BD15" s="63">
        <v>150</v>
      </c>
      <c r="BE15" s="14">
        <v>242278</v>
      </c>
      <c r="BF15" s="64">
        <v>124</v>
      </c>
      <c r="BG15" s="81">
        <v>178</v>
      </c>
      <c r="BH15" s="82">
        <v>220588</v>
      </c>
      <c r="BI15" s="83">
        <v>83</v>
      </c>
      <c r="BJ15" s="63">
        <v>150</v>
      </c>
      <c r="BK15" s="14">
        <v>214168</v>
      </c>
      <c r="BL15" s="64">
        <v>155</v>
      </c>
      <c r="BM15" s="81">
        <v>113</v>
      </c>
      <c r="BN15" s="82">
        <v>178639</v>
      </c>
      <c r="BO15" s="83">
        <v>108</v>
      </c>
      <c r="BP15" s="63">
        <v>106</v>
      </c>
      <c r="BQ15" s="14">
        <v>186168</v>
      </c>
      <c r="BR15" s="64">
        <v>61</v>
      </c>
    </row>
    <row r="16" spans="1:70" x14ac:dyDescent="0.2">
      <c r="A16" s="20" t="s">
        <v>138</v>
      </c>
      <c r="B16" s="527">
        <v>16</v>
      </c>
      <c r="C16" s="528" t="s">
        <v>6447</v>
      </c>
      <c r="D16" s="529">
        <v>42</v>
      </c>
      <c r="E16" s="439">
        <v>19</v>
      </c>
      <c r="F16" s="440" t="s">
        <v>5725</v>
      </c>
      <c r="G16" s="441">
        <v>38</v>
      </c>
      <c r="H16" s="132">
        <v>38</v>
      </c>
      <c r="I16" t="s">
        <v>4976</v>
      </c>
      <c r="J16" s="133">
        <v>39</v>
      </c>
      <c r="K16" s="439">
        <v>25</v>
      </c>
      <c r="L16" s="440" t="s">
        <v>4232</v>
      </c>
      <c r="M16" s="441">
        <v>102</v>
      </c>
      <c r="N16" s="132">
        <v>17</v>
      </c>
      <c r="O16" t="s">
        <v>3472</v>
      </c>
      <c r="P16" s="133">
        <v>52</v>
      </c>
      <c r="Q16" s="308">
        <v>25</v>
      </c>
      <c r="R16" s="308" t="s">
        <v>2700</v>
      </c>
      <c r="S16" s="309">
        <v>86</v>
      </c>
      <c r="T16" s="132">
        <v>25</v>
      </c>
      <c r="U16" t="s">
        <v>1947</v>
      </c>
      <c r="V16" s="133">
        <v>87</v>
      </c>
      <c r="W16" s="307">
        <v>32</v>
      </c>
      <c r="X16" s="308" t="s">
        <v>1193</v>
      </c>
      <c r="Y16" s="309">
        <v>125</v>
      </c>
      <c r="Z16" s="275">
        <v>22</v>
      </c>
      <c r="AA16" s="275" t="s">
        <v>457</v>
      </c>
      <c r="AB16" s="275">
        <v>99</v>
      </c>
      <c r="AC16" s="81">
        <v>18</v>
      </c>
      <c r="AD16" s="82">
        <v>199742</v>
      </c>
      <c r="AE16" s="83">
        <v>66</v>
      </c>
      <c r="AF16" s="63">
        <v>22</v>
      </c>
      <c r="AG16" s="14">
        <v>201664</v>
      </c>
      <c r="AH16" s="64">
        <v>106</v>
      </c>
      <c r="AI16" s="81">
        <v>22</v>
      </c>
      <c r="AJ16" s="82">
        <v>175728</v>
      </c>
      <c r="AK16" s="83">
        <v>92</v>
      </c>
      <c r="AL16" s="63">
        <v>12</v>
      </c>
      <c r="AM16" s="14">
        <v>198083</v>
      </c>
      <c r="AN16" s="64">
        <v>149</v>
      </c>
      <c r="AO16" s="81">
        <v>9</v>
      </c>
      <c r="AP16" s="82">
        <v>356733</v>
      </c>
      <c r="AQ16" s="83">
        <v>80</v>
      </c>
      <c r="AR16" s="63">
        <v>10</v>
      </c>
      <c r="AS16" s="14">
        <v>214990</v>
      </c>
      <c r="AT16" s="64">
        <v>142</v>
      </c>
      <c r="AU16" s="81">
        <v>15</v>
      </c>
      <c r="AV16" s="82">
        <v>240845</v>
      </c>
      <c r="AW16" s="83">
        <v>93</v>
      </c>
      <c r="AX16" s="63">
        <v>24</v>
      </c>
      <c r="AY16" s="14">
        <v>270929</v>
      </c>
      <c r="AZ16" s="64">
        <v>127</v>
      </c>
      <c r="BA16" s="81">
        <v>16</v>
      </c>
      <c r="BB16" s="82">
        <v>358138</v>
      </c>
      <c r="BC16" s="83">
        <v>91</v>
      </c>
      <c r="BD16" s="63">
        <v>15</v>
      </c>
      <c r="BE16" s="14">
        <v>218767</v>
      </c>
      <c r="BF16" s="64">
        <v>69</v>
      </c>
      <c r="BG16" s="81">
        <v>24</v>
      </c>
      <c r="BH16" s="82">
        <v>237604</v>
      </c>
      <c r="BI16" s="83">
        <v>111</v>
      </c>
      <c r="BJ16" s="63">
        <v>19</v>
      </c>
      <c r="BK16" s="14">
        <v>203014</v>
      </c>
      <c r="BL16" s="64">
        <v>88</v>
      </c>
      <c r="BM16" s="81"/>
      <c r="BN16" s="82"/>
      <c r="BO16" s="83"/>
      <c r="BP16" s="63"/>
      <c r="BR16" s="64"/>
    </row>
    <row r="17" spans="1:70" x14ac:dyDescent="0.2">
      <c r="A17" s="20" t="s">
        <v>18</v>
      </c>
      <c r="B17" s="527">
        <v>1</v>
      </c>
      <c r="C17" s="528" t="s">
        <v>4947</v>
      </c>
      <c r="D17" s="529">
        <v>6</v>
      </c>
      <c r="E17" s="439">
        <v>2</v>
      </c>
      <c r="F17" s="440" t="s">
        <v>5726</v>
      </c>
      <c r="G17" s="441">
        <v>12</v>
      </c>
      <c r="H17" s="132">
        <v>2</v>
      </c>
      <c r="I17" t="s">
        <v>4977</v>
      </c>
      <c r="J17" s="133">
        <v>23</v>
      </c>
      <c r="K17" s="439">
        <v>10</v>
      </c>
      <c r="L17" s="440" t="s">
        <v>4233</v>
      </c>
      <c r="M17" s="441">
        <v>84</v>
      </c>
      <c r="N17" s="132">
        <v>89</v>
      </c>
      <c r="O17" t="s">
        <v>3473</v>
      </c>
      <c r="P17" s="133">
        <v>50</v>
      </c>
      <c r="Q17" s="308">
        <v>97</v>
      </c>
      <c r="R17" s="308" t="s">
        <v>2701</v>
      </c>
      <c r="S17" s="309">
        <v>45</v>
      </c>
      <c r="T17" s="132">
        <v>85</v>
      </c>
      <c r="U17" t="s">
        <v>1948</v>
      </c>
      <c r="V17" s="133">
        <v>72</v>
      </c>
      <c r="W17" s="307">
        <v>105</v>
      </c>
      <c r="X17" s="308" t="s">
        <v>1194</v>
      </c>
      <c r="Y17" s="309">
        <v>92</v>
      </c>
      <c r="Z17" s="275">
        <v>90</v>
      </c>
      <c r="AA17" s="275" t="s">
        <v>458</v>
      </c>
      <c r="AB17" s="275">
        <v>91</v>
      </c>
      <c r="AC17" s="81">
        <v>86</v>
      </c>
      <c r="AD17" s="82">
        <v>170695</v>
      </c>
      <c r="AE17" s="83">
        <v>107</v>
      </c>
      <c r="AF17" s="63">
        <v>89</v>
      </c>
      <c r="AG17" s="14">
        <v>157546</v>
      </c>
      <c r="AH17" s="64">
        <v>103</v>
      </c>
      <c r="AI17" s="81">
        <v>57</v>
      </c>
      <c r="AJ17" s="82">
        <v>186211</v>
      </c>
      <c r="AK17" s="83">
        <v>144</v>
      </c>
      <c r="AL17" s="63">
        <v>59</v>
      </c>
      <c r="AM17" s="14">
        <v>182256</v>
      </c>
      <c r="AN17" s="64">
        <v>121</v>
      </c>
      <c r="AO17" s="81">
        <v>67</v>
      </c>
      <c r="AP17" s="82">
        <v>149945</v>
      </c>
      <c r="AQ17" s="83">
        <v>111</v>
      </c>
      <c r="AR17" s="63">
        <v>43</v>
      </c>
      <c r="AS17" s="14">
        <v>149044</v>
      </c>
      <c r="AT17" s="64">
        <v>128</v>
      </c>
      <c r="AU17" s="81">
        <v>58</v>
      </c>
      <c r="AV17" s="82">
        <v>201424</v>
      </c>
      <c r="AW17" s="83">
        <v>111</v>
      </c>
      <c r="AX17" s="63">
        <v>91</v>
      </c>
      <c r="AY17" s="14">
        <v>239258</v>
      </c>
      <c r="AZ17" s="64">
        <v>82</v>
      </c>
      <c r="BA17" s="81">
        <v>85</v>
      </c>
      <c r="BB17" s="82">
        <v>224062</v>
      </c>
      <c r="BC17" s="83">
        <v>74</v>
      </c>
      <c r="BD17" s="63">
        <v>113</v>
      </c>
      <c r="BE17" s="14">
        <v>214072</v>
      </c>
      <c r="BF17" s="64">
        <v>78</v>
      </c>
      <c r="BG17" s="81">
        <v>103</v>
      </c>
      <c r="BH17" s="82">
        <v>178791</v>
      </c>
      <c r="BI17" s="83">
        <v>86</v>
      </c>
      <c r="BJ17" s="63">
        <v>100</v>
      </c>
      <c r="BK17" s="14">
        <v>179550</v>
      </c>
      <c r="BL17" s="64">
        <v>88</v>
      </c>
      <c r="BM17" s="81">
        <v>80</v>
      </c>
      <c r="BN17" s="82">
        <v>150447</v>
      </c>
      <c r="BO17" s="83">
        <v>69</v>
      </c>
      <c r="BP17" s="63">
        <v>88</v>
      </c>
      <c r="BQ17" s="14">
        <v>134556</v>
      </c>
      <c r="BR17" s="64">
        <v>125</v>
      </c>
    </row>
    <row r="18" spans="1:70" x14ac:dyDescent="0.2">
      <c r="A18" s="23" t="s">
        <v>3479</v>
      </c>
      <c r="B18" s="527">
        <v>73</v>
      </c>
      <c r="C18" s="528" t="s">
        <v>6448</v>
      </c>
      <c r="D18" s="529">
        <v>29</v>
      </c>
      <c r="E18" s="439">
        <v>89</v>
      </c>
      <c r="F18" s="440" t="s">
        <v>5727</v>
      </c>
      <c r="G18" s="441">
        <v>22</v>
      </c>
      <c r="H18" s="132">
        <v>96</v>
      </c>
      <c r="I18" t="s">
        <v>4978</v>
      </c>
      <c r="J18" s="133">
        <v>40</v>
      </c>
      <c r="K18" s="439">
        <v>102</v>
      </c>
      <c r="L18" s="440" t="s">
        <v>4234</v>
      </c>
      <c r="M18" s="441">
        <v>60</v>
      </c>
      <c r="N18" s="132">
        <v>0</v>
      </c>
      <c r="O18" t="s">
        <v>270</v>
      </c>
      <c r="P18" s="133">
        <v>0</v>
      </c>
      <c r="Q18" s="308"/>
      <c r="R18" s="308"/>
      <c r="S18" s="309"/>
      <c r="T18" s="132"/>
      <c r="V18" s="133"/>
      <c r="W18" s="307"/>
      <c r="X18" s="308"/>
      <c r="Y18" s="309"/>
      <c r="Z18" s="275"/>
      <c r="AA18" s="275"/>
      <c r="AB18" s="275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T18" s="64"/>
      <c r="AU18" s="81"/>
      <c r="AV18" s="82"/>
      <c r="AW18" s="83"/>
      <c r="AX18" s="63"/>
      <c r="AY18" s="14"/>
      <c r="AZ18" s="64"/>
      <c r="BA18" s="81"/>
      <c r="BB18" s="82"/>
      <c r="BC18" s="83"/>
      <c r="BD18" s="63"/>
      <c r="BE18" s="14"/>
      <c r="BF18" s="64"/>
      <c r="BG18" s="81"/>
      <c r="BH18" s="82"/>
      <c r="BI18" s="83"/>
      <c r="BJ18" s="63"/>
      <c r="BK18" s="14"/>
      <c r="BL18" s="64"/>
      <c r="BM18" s="81"/>
      <c r="BN18" s="82"/>
      <c r="BO18" s="83"/>
      <c r="BP18" s="63"/>
      <c r="BR18" s="64"/>
    </row>
    <row r="19" spans="1:70" x14ac:dyDescent="0.2">
      <c r="A19" s="20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132">
        <v>1</v>
      </c>
      <c r="I19" t="s">
        <v>2794</v>
      </c>
      <c r="J19" s="133">
        <v>4</v>
      </c>
      <c r="K19" s="439">
        <v>3</v>
      </c>
      <c r="L19" s="440" t="s">
        <v>4235</v>
      </c>
      <c r="M19" s="441">
        <v>12</v>
      </c>
      <c r="N19" s="132">
        <v>13</v>
      </c>
      <c r="O19" t="s">
        <v>3474</v>
      </c>
      <c r="P19" s="133">
        <v>105</v>
      </c>
      <c r="Q19" s="308">
        <v>15</v>
      </c>
      <c r="R19" s="308" t="s">
        <v>2694</v>
      </c>
      <c r="S19" s="309">
        <v>97</v>
      </c>
      <c r="T19" s="132">
        <v>27</v>
      </c>
      <c r="U19" t="s">
        <v>1949</v>
      </c>
      <c r="V19" s="133">
        <v>98</v>
      </c>
      <c r="W19" s="307">
        <v>16</v>
      </c>
      <c r="X19" s="308" t="s">
        <v>1195</v>
      </c>
      <c r="Y19" s="309">
        <v>98</v>
      </c>
      <c r="Z19" s="275">
        <v>14</v>
      </c>
      <c r="AA19" s="275" t="s">
        <v>459</v>
      </c>
      <c r="AB19" s="275">
        <v>118</v>
      </c>
      <c r="AC19" s="81">
        <v>19</v>
      </c>
      <c r="AD19" s="82">
        <v>141246</v>
      </c>
      <c r="AE19" s="83">
        <v>97</v>
      </c>
      <c r="AF19" s="63">
        <v>19</v>
      </c>
      <c r="AG19" s="14">
        <v>151537</v>
      </c>
      <c r="AH19" s="64">
        <v>122</v>
      </c>
      <c r="AI19" s="81">
        <v>16</v>
      </c>
      <c r="AJ19" s="82">
        <v>143494</v>
      </c>
      <c r="AK19" s="83">
        <v>124</v>
      </c>
      <c r="AL19" s="63">
        <v>16</v>
      </c>
      <c r="AM19" s="14">
        <v>107122</v>
      </c>
      <c r="AN19" s="64">
        <v>114</v>
      </c>
      <c r="AO19" s="81">
        <v>9</v>
      </c>
      <c r="AP19" s="82">
        <v>153224</v>
      </c>
      <c r="AQ19" s="83">
        <v>132</v>
      </c>
      <c r="AR19" s="63">
        <v>10</v>
      </c>
      <c r="AS19" s="14">
        <v>107875</v>
      </c>
      <c r="AT19" s="64">
        <v>131</v>
      </c>
      <c r="AU19" s="81">
        <v>14</v>
      </c>
      <c r="AV19" s="82">
        <v>168629</v>
      </c>
      <c r="AW19" s="83">
        <v>133</v>
      </c>
      <c r="AX19" s="63">
        <v>14</v>
      </c>
      <c r="AY19" s="14">
        <v>197511</v>
      </c>
      <c r="AZ19" s="64">
        <v>119</v>
      </c>
      <c r="BA19" s="81">
        <v>14</v>
      </c>
      <c r="BB19" s="82">
        <v>252189</v>
      </c>
      <c r="BC19" s="83">
        <v>67</v>
      </c>
      <c r="BD19" s="63">
        <v>29</v>
      </c>
      <c r="BE19" s="14">
        <v>195283</v>
      </c>
      <c r="BF19" s="64">
        <v>77</v>
      </c>
      <c r="BG19" s="81">
        <v>19</v>
      </c>
      <c r="BH19" s="82">
        <v>170384</v>
      </c>
      <c r="BI19" s="83">
        <v>83</v>
      </c>
      <c r="BJ19" s="63">
        <v>18</v>
      </c>
      <c r="BK19" s="14">
        <v>162923</v>
      </c>
      <c r="BL19" s="64">
        <v>49</v>
      </c>
      <c r="BM19" s="81"/>
      <c r="BN19" s="82"/>
      <c r="BO19" s="83"/>
      <c r="BP19" s="63"/>
      <c r="BR19" s="64"/>
    </row>
    <row r="20" spans="1:70" x14ac:dyDescent="0.2">
      <c r="A20" s="20" t="s">
        <v>122</v>
      </c>
      <c r="B20" s="527">
        <v>41</v>
      </c>
      <c r="C20" s="528" t="s">
        <v>6449</v>
      </c>
      <c r="D20" s="529">
        <v>32</v>
      </c>
      <c r="E20" s="439">
        <v>59</v>
      </c>
      <c r="F20" s="440" t="s">
        <v>5728</v>
      </c>
      <c r="G20" s="441">
        <v>33</v>
      </c>
      <c r="H20" s="132">
        <v>57</v>
      </c>
      <c r="I20" t="s">
        <v>4979</v>
      </c>
      <c r="J20" s="133">
        <v>50</v>
      </c>
      <c r="K20" s="439">
        <v>34</v>
      </c>
      <c r="L20" s="440" t="s">
        <v>4236</v>
      </c>
      <c r="M20" s="441">
        <v>52</v>
      </c>
      <c r="N20" s="132">
        <v>56</v>
      </c>
      <c r="O20" t="s">
        <v>3475</v>
      </c>
      <c r="P20" s="133">
        <v>39</v>
      </c>
      <c r="Q20" s="308">
        <v>51</v>
      </c>
      <c r="R20" s="308" t="s">
        <v>2702</v>
      </c>
      <c r="S20" s="309">
        <v>36</v>
      </c>
      <c r="T20" s="132">
        <v>49</v>
      </c>
      <c r="U20" t="s">
        <v>1950</v>
      </c>
      <c r="V20" s="133">
        <v>44</v>
      </c>
      <c r="W20" s="307">
        <v>48</v>
      </c>
      <c r="X20" s="308" t="s">
        <v>1196</v>
      </c>
      <c r="Y20" s="309">
        <v>88</v>
      </c>
      <c r="Z20" s="275">
        <v>48</v>
      </c>
      <c r="AA20" s="275" t="s">
        <v>460</v>
      </c>
      <c r="AB20" s="275">
        <v>119</v>
      </c>
      <c r="AC20" s="81">
        <v>42</v>
      </c>
      <c r="AD20" s="82">
        <v>181957</v>
      </c>
      <c r="AE20" s="83">
        <v>106</v>
      </c>
      <c r="AF20" s="63">
        <v>44</v>
      </c>
      <c r="AG20" s="14">
        <v>154124</v>
      </c>
      <c r="AH20" s="64">
        <v>126</v>
      </c>
      <c r="AI20" s="81">
        <v>23</v>
      </c>
      <c r="AJ20" s="82">
        <v>150183</v>
      </c>
      <c r="AK20" s="83">
        <v>86</v>
      </c>
      <c r="AL20" s="63">
        <v>19</v>
      </c>
      <c r="AM20" s="14">
        <v>167215</v>
      </c>
      <c r="AN20" s="64">
        <v>127</v>
      </c>
      <c r="AO20" s="81">
        <v>24</v>
      </c>
      <c r="AP20" s="82">
        <v>178854</v>
      </c>
      <c r="AQ20" s="83">
        <v>155</v>
      </c>
      <c r="AR20" s="63">
        <v>19</v>
      </c>
      <c r="AS20" s="14">
        <v>232934</v>
      </c>
      <c r="AT20" s="64">
        <v>91</v>
      </c>
      <c r="AU20" s="81">
        <v>26</v>
      </c>
      <c r="AV20" s="82">
        <v>179280</v>
      </c>
      <c r="AW20" s="83">
        <v>71</v>
      </c>
      <c r="AX20" s="63">
        <v>45</v>
      </c>
      <c r="AY20" s="14">
        <v>183701</v>
      </c>
      <c r="AZ20" s="64">
        <v>125</v>
      </c>
      <c r="BA20" s="81">
        <v>57</v>
      </c>
      <c r="BB20" s="82">
        <v>211608</v>
      </c>
      <c r="BC20" s="83">
        <v>173</v>
      </c>
      <c r="BD20" s="63">
        <v>38</v>
      </c>
      <c r="BE20" s="14">
        <v>236026</v>
      </c>
      <c r="BF20" s="64">
        <v>82</v>
      </c>
      <c r="BG20" s="81">
        <v>76</v>
      </c>
      <c r="BH20" s="82">
        <v>191889</v>
      </c>
      <c r="BI20" s="83">
        <v>136</v>
      </c>
      <c r="BJ20" s="63">
        <v>47</v>
      </c>
      <c r="BK20" s="14">
        <v>117184</v>
      </c>
      <c r="BL20" s="64">
        <v>109</v>
      </c>
      <c r="BM20" s="81"/>
      <c r="BN20" s="82"/>
      <c r="BO20" s="83"/>
      <c r="BP20" s="63"/>
      <c r="BR20" s="64"/>
    </row>
    <row r="21" spans="1:70" x14ac:dyDescent="0.2">
      <c r="A21" s="20" t="s">
        <v>19</v>
      </c>
      <c r="B21" s="527">
        <v>42</v>
      </c>
      <c r="C21" s="528" t="s">
        <v>6450</v>
      </c>
      <c r="D21" s="529">
        <v>49</v>
      </c>
      <c r="E21" s="439">
        <v>68</v>
      </c>
      <c r="F21" s="440" t="s">
        <v>5729</v>
      </c>
      <c r="G21" s="441">
        <v>47</v>
      </c>
      <c r="H21" s="132">
        <v>61</v>
      </c>
      <c r="I21" t="s">
        <v>4980</v>
      </c>
      <c r="J21" s="133">
        <v>38</v>
      </c>
      <c r="K21" s="439">
        <v>64</v>
      </c>
      <c r="L21" s="440" t="s">
        <v>4237</v>
      </c>
      <c r="M21" s="441">
        <v>77</v>
      </c>
      <c r="N21" s="132">
        <v>71</v>
      </c>
      <c r="O21" t="s">
        <v>3476</v>
      </c>
      <c r="P21" s="133">
        <v>69</v>
      </c>
      <c r="Q21" s="308">
        <v>64</v>
      </c>
      <c r="R21" s="308" t="s">
        <v>2703</v>
      </c>
      <c r="S21" s="309">
        <v>67</v>
      </c>
      <c r="T21" s="132">
        <v>59</v>
      </c>
      <c r="U21" t="s">
        <v>1951</v>
      </c>
      <c r="V21" s="133">
        <v>104</v>
      </c>
      <c r="W21" s="307">
        <v>64</v>
      </c>
      <c r="X21" s="308" t="s">
        <v>1197</v>
      </c>
      <c r="Y21" s="309">
        <v>131</v>
      </c>
      <c r="Z21" s="275">
        <v>58</v>
      </c>
      <c r="AA21" s="275" t="s">
        <v>461</v>
      </c>
      <c r="AB21" s="275">
        <v>111</v>
      </c>
      <c r="AC21" s="81">
        <v>45</v>
      </c>
      <c r="AD21" s="82">
        <v>206926</v>
      </c>
      <c r="AE21" s="83">
        <v>92</v>
      </c>
      <c r="AF21" s="63">
        <v>48</v>
      </c>
      <c r="AG21" s="14">
        <v>185189</v>
      </c>
      <c r="AH21" s="64">
        <v>147</v>
      </c>
      <c r="AI21" s="81">
        <v>33</v>
      </c>
      <c r="AJ21" s="82">
        <v>170981</v>
      </c>
      <c r="AK21" s="83">
        <v>146</v>
      </c>
      <c r="AL21" s="63">
        <v>43</v>
      </c>
      <c r="AM21" s="14">
        <v>228760</v>
      </c>
      <c r="AN21" s="64">
        <v>132</v>
      </c>
      <c r="AO21" s="81">
        <v>25</v>
      </c>
      <c r="AP21" s="82">
        <v>203228</v>
      </c>
      <c r="AQ21" s="83">
        <v>148</v>
      </c>
      <c r="AR21" s="63">
        <v>24</v>
      </c>
      <c r="AS21" s="14">
        <v>239651</v>
      </c>
      <c r="AT21" s="64">
        <v>133</v>
      </c>
      <c r="AU21" s="81">
        <v>41</v>
      </c>
      <c r="AV21" s="82">
        <v>275589</v>
      </c>
      <c r="AW21" s="83">
        <v>148</v>
      </c>
      <c r="AX21" s="63">
        <v>43</v>
      </c>
      <c r="AY21" s="14">
        <v>223920</v>
      </c>
      <c r="AZ21" s="64">
        <v>121</v>
      </c>
      <c r="BA21" s="81">
        <v>47</v>
      </c>
      <c r="BB21" s="82">
        <v>276616</v>
      </c>
      <c r="BC21" s="83">
        <v>90</v>
      </c>
      <c r="BD21" s="63">
        <v>65</v>
      </c>
      <c r="BE21" s="14">
        <v>248345</v>
      </c>
      <c r="BF21" s="64">
        <v>83</v>
      </c>
      <c r="BG21" s="81">
        <v>74</v>
      </c>
      <c r="BH21" s="82">
        <v>230464</v>
      </c>
      <c r="BI21" s="83">
        <v>98</v>
      </c>
      <c r="BJ21" s="63">
        <v>59</v>
      </c>
      <c r="BK21" s="14">
        <v>193888</v>
      </c>
      <c r="BL21" s="64">
        <v>129</v>
      </c>
      <c r="BM21" s="81">
        <v>64</v>
      </c>
      <c r="BN21" s="82">
        <v>168461</v>
      </c>
      <c r="BO21" s="83">
        <v>108</v>
      </c>
      <c r="BP21" s="63">
        <v>59</v>
      </c>
      <c r="BQ21" s="14">
        <v>159049</v>
      </c>
      <c r="BR21" s="64">
        <v>115</v>
      </c>
    </row>
    <row r="22" spans="1:70" x14ac:dyDescent="0.2">
      <c r="A22" s="24" t="s">
        <v>140</v>
      </c>
      <c r="B22" s="527">
        <v>6</v>
      </c>
      <c r="C22" s="528" t="s">
        <v>6451</v>
      </c>
      <c r="D22" s="529">
        <v>21</v>
      </c>
      <c r="E22" s="448">
        <v>14</v>
      </c>
      <c r="F22" s="443" t="s">
        <v>5730</v>
      </c>
      <c r="G22" s="444">
        <v>43</v>
      </c>
      <c r="H22" s="132">
        <v>19</v>
      </c>
      <c r="I22" t="s">
        <v>4981</v>
      </c>
      <c r="J22" s="133">
        <v>35</v>
      </c>
      <c r="K22" s="439">
        <v>12</v>
      </c>
      <c r="L22" s="440" t="s">
        <v>4238</v>
      </c>
      <c r="M22" s="441">
        <v>40</v>
      </c>
      <c r="N22" s="132">
        <v>16</v>
      </c>
      <c r="O22" t="s">
        <v>3477</v>
      </c>
      <c r="P22" s="133">
        <v>93</v>
      </c>
      <c r="Q22" s="308">
        <v>15</v>
      </c>
      <c r="R22" s="308" t="s">
        <v>2695</v>
      </c>
      <c r="S22" s="309">
        <v>62</v>
      </c>
      <c r="T22" s="132">
        <v>17</v>
      </c>
      <c r="U22" t="s">
        <v>1952</v>
      </c>
      <c r="V22" s="133">
        <v>51</v>
      </c>
      <c r="W22" s="307">
        <v>27</v>
      </c>
      <c r="X22" s="308" t="s">
        <v>1198</v>
      </c>
      <c r="Y22" s="309">
        <v>87</v>
      </c>
      <c r="Z22" s="275">
        <v>23</v>
      </c>
      <c r="AA22" s="275" t="s">
        <v>462</v>
      </c>
      <c r="AB22" s="275">
        <v>106</v>
      </c>
      <c r="AC22" s="84">
        <v>18</v>
      </c>
      <c r="AD22" s="85">
        <v>205933</v>
      </c>
      <c r="AE22" s="86">
        <v>122</v>
      </c>
      <c r="AF22" s="65">
        <v>9</v>
      </c>
      <c r="AG22" s="15">
        <v>164872</v>
      </c>
      <c r="AH22" s="66">
        <v>84</v>
      </c>
      <c r="AI22" s="84">
        <v>15</v>
      </c>
      <c r="AJ22" s="85">
        <v>161873</v>
      </c>
      <c r="AK22" s="86">
        <v>100</v>
      </c>
      <c r="AL22" s="65">
        <v>9</v>
      </c>
      <c r="AM22" s="15">
        <v>101500</v>
      </c>
      <c r="AN22" s="66">
        <v>133</v>
      </c>
      <c r="AO22" s="84">
        <v>11</v>
      </c>
      <c r="AP22" s="85">
        <v>158130</v>
      </c>
      <c r="AQ22" s="86">
        <v>90</v>
      </c>
      <c r="AR22" s="65">
        <v>7</v>
      </c>
      <c r="AS22" s="15">
        <v>136514</v>
      </c>
      <c r="AT22" s="66">
        <v>67</v>
      </c>
      <c r="AU22" s="84">
        <v>6</v>
      </c>
      <c r="AV22" s="85">
        <v>249296</v>
      </c>
      <c r="AW22" s="86">
        <v>111</v>
      </c>
      <c r="AX22" s="65">
        <v>12</v>
      </c>
      <c r="AY22" s="15">
        <v>245626</v>
      </c>
      <c r="AZ22" s="66">
        <v>106</v>
      </c>
      <c r="BA22" s="84">
        <v>24</v>
      </c>
      <c r="BB22" s="85">
        <v>245456</v>
      </c>
      <c r="BC22" s="86">
        <v>68</v>
      </c>
      <c r="BD22" s="65">
        <v>14</v>
      </c>
      <c r="BE22" s="15">
        <v>209305</v>
      </c>
      <c r="BF22" s="66">
        <v>61</v>
      </c>
      <c r="BG22" s="84">
        <v>14</v>
      </c>
      <c r="BH22" s="85">
        <v>171200</v>
      </c>
      <c r="BI22" s="86">
        <v>64</v>
      </c>
      <c r="BJ22" s="65">
        <v>18</v>
      </c>
      <c r="BK22" s="15">
        <v>212244</v>
      </c>
      <c r="BL22" s="66">
        <v>91</v>
      </c>
      <c r="BM22" s="84"/>
      <c r="BN22" s="85"/>
      <c r="BO22" s="86"/>
      <c r="BP22" s="65"/>
      <c r="BR22" s="64"/>
    </row>
    <row r="23" spans="1:70" x14ac:dyDescent="0.2">
      <c r="A23" s="20"/>
      <c r="B23" s="514"/>
      <c r="C23" s="513"/>
      <c r="D23" s="520"/>
      <c r="E23" s="489"/>
      <c r="F23" s="490"/>
      <c r="G23" s="491"/>
      <c r="H23" s="388"/>
      <c r="I23" s="394"/>
      <c r="J23" s="390"/>
      <c r="K23" s="449"/>
      <c r="L23" s="450"/>
      <c r="M23" s="451"/>
      <c r="N23" s="388"/>
      <c r="O23" s="394"/>
      <c r="P23" s="390"/>
      <c r="Q23" s="221"/>
      <c r="R23" s="221"/>
      <c r="S23" s="222"/>
      <c r="T23" s="386"/>
      <c r="U23" s="393"/>
      <c r="V23" s="387"/>
      <c r="W23" s="319"/>
      <c r="X23" s="320"/>
      <c r="Y23" s="321"/>
      <c r="Z23" s="155"/>
      <c r="AA23" s="155"/>
      <c r="AB23" s="156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3"/>
      <c r="BK23" s="14"/>
      <c r="BL23" s="64"/>
      <c r="BM23" s="81"/>
      <c r="BN23" s="82"/>
      <c r="BO23" s="83"/>
      <c r="BP23" s="61"/>
      <c r="BQ23" s="41"/>
      <c r="BR23" s="135"/>
    </row>
    <row r="24" spans="1:70" x14ac:dyDescent="0.2">
      <c r="A24" s="34" t="s">
        <v>195</v>
      </c>
      <c r="B24" s="524">
        <v>278</v>
      </c>
      <c r="C24" s="525" t="s">
        <v>6468</v>
      </c>
      <c r="D24" s="526">
        <v>40</v>
      </c>
      <c r="E24" s="492">
        <v>387</v>
      </c>
      <c r="F24" s="461" t="s">
        <v>5750</v>
      </c>
      <c r="G24" s="462">
        <v>36</v>
      </c>
      <c r="H24" s="248">
        <v>422</v>
      </c>
      <c r="I24" s="35" t="s">
        <v>5002</v>
      </c>
      <c r="J24" s="249">
        <v>35</v>
      </c>
      <c r="K24" s="313">
        <v>376</v>
      </c>
      <c r="L24" s="461" t="s">
        <v>4257</v>
      </c>
      <c r="M24" s="462">
        <v>63</v>
      </c>
      <c r="N24" s="248">
        <v>381</v>
      </c>
      <c r="O24" s="35" t="s">
        <v>3497</v>
      </c>
      <c r="P24" s="249">
        <v>71</v>
      </c>
      <c r="Q24" s="412">
        <v>436</v>
      </c>
      <c r="R24" s="412" t="s">
        <v>2724</v>
      </c>
      <c r="S24" s="413">
        <v>78</v>
      </c>
      <c r="T24" s="248">
        <v>473</v>
      </c>
      <c r="U24" s="35" t="s">
        <v>1971</v>
      </c>
      <c r="V24" s="249">
        <v>80</v>
      </c>
      <c r="W24" s="313">
        <v>464</v>
      </c>
      <c r="X24" s="314" t="s">
        <v>1375</v>
      </c>
      <c r="Y24" s="315">
        <v>135</v>
      </c>
      <c r="Z24" s="47">
        <v>431</v>
      </c>
      <c r="AA24" s="47">
        <v>179319</v>
      </c>
      <c r="AB24" s="60">
        <v>145</v>
      </c>
      <c r="AC24" s="75">
        <v>338</v>
      </c>
      <c r="AD24" s="76">
        <v>167519</v>
      </c>
      <c r="AE24" s="77">
        <v>130</v>
      </c>
      <c r="AF24" s="59">
        <v>375</v>
      </c>
      <c r="AG24" s="47">
        <v>172900</v>
      </c>
      <c r="AH24" s="60">
        <v>135</v>
      </c>
      <c r="AI24" s="75">
        <v>300</v>
      </c>
      <c r="AJ24" s="76">
        <v>163963</v>
      </c>
      <c r="AK24" s="77">
        <v>147</v>
      </c>
      <c r="AL24" s="90">
        <v>258</v>
      </c>
      <c r="AM24" s="28">
        <v>153022</v>
      </c>
      <c r="AN24" s="91">
        <v>167</v>
      </c>
      <c r="AO24" s="96">
        <v>303</v>
      </c>
      <c r="AP24" s="95">
        <v>171478</v>
      </c>
      <c r="AQ24" s="97">
        <v>142</v>
      </c>
      <c r="AR24" s="90">
        <v>262</v>
      </c>
      <c r="AS24" s="28">
        <v>176166</v>
      </c>
      <c r="AT24" s="91">
        <v>143</v>
      </c>
      <c r="AU24" s="96">
        <v>309</v>
      </c>
      <c r="AV24" s="95">
        <v>180621</v>
      </c>
      <c r="AW24" s="97">
        <v>135</v>
      </c>
      <c r="AX24" s="90">
        <v>396</v>
      </c>
      <c r="AY24" s="28">
        <v>192961</v>
      </c>
      <c r="AZ24" s="91">
        <v>124</v>
      </c>
      <c r="BA24" s="148"/>
      <c r="BB24" s="149"/>
      <c r="BC24" s="150"/>
      <c r="BD24" s="130"/>
      <c r="BE24" s="44"/>
      <c r="BF24" s="131"/>
      <c r="BG24" s="139"/>
      <c r="BH24" s="140"/>
      <c r="BI24" s="141"/>
      <c r="BJ24" s="130"/>
      <c r="BK24" s="44"/>
      <c r="BL24" s="131"/>
      <c r="BM24" s="139"/>
      <c r="BN24" s="140"/>
      <c r="BO24" s="141"/>
      <c r="BP24" s="134"/>
      <c r="BQ24" s="41"/>
      <c r="BR24" s="135"/>
    </row>
    <row r="25" spans="1:70" x14ac:dyDescent="0.2">
      <c r="A25" t="s">
        <v>196</v>
      </c>
      <c r="B25" s="527">
        <v>4</v>
      </c>
      <c r="C25" s="528" t="s">
        <v>6453</v>
      </c>
      <c r="D25" s="529">
        <v>186</v>
      </c>
      <c r="E25" s="439">
        <v>4</v>
      </c>
      <c r="F25" s="440" t="s">
        <v>5732</v>
      </c>
      <c r="G25" s="441">
        <v>50</v>
      </c>
      <c r="H25" s="132">
        <v>3</v>
      </c>
      <c r="I25" t="s">
        <v>4983</v>
      </c>
      <c r="J25" s="133">
        <v>8</v>
      </c>
      <c r="K25" s="307">
        <v>5</v>
      </c>
      <c r="L25" s="440" t="s">
        <v>4240</v>
      </c>
      <c r="M25" s="441">
        <v>69</v>
      </c>
      <c r="N25" s="132">
        <v>7</v>
      </c>
      <c r="O25" t="s">
        <v>3480</v>
      </c>
      <c r="P25" s="133">
        <v>113</v>
      </c>
      <c r="Q25" s="305">
        <v>5</v>
      </c>
      <c r="R25" s="305" t="s">
        <v>2705</v>
      </c>
      <c r="S25" s="306">
        <v>107</v>
      </c>
      <c r="T25" s="132">
        <v>5</v>
      </c>
      <c r="U25" t="s">
        <v>1954</v>
      </c>
      <c r="V25" s="133">
        <v>239</v>
      </c>
      <c r="W25" s="307">
        <v>12</v>
      </c>
      <c r="X25" s="308" t="s">
        <v>1199</v>
      </c>
      <c r="Y25" s="309">
        <v>227</v>
      </c>
      <c r="Z25" s="275">
        <v>5</v>
      </c>
      <c r="AA25" s="275" t="s">
        <v>463</v>
      </c>
      <c r="AB25" s="275">
        <v>167</v>
      </c>
      <c r="AC25" s="81">
        <v>3</v>
      </c>
      <c r="AD25" s="82">
        <v>200167</v>
      </c>
      <c r="AE25" s="83">
        <v>42</v>
      </c>
      <c r="AF25" s="63">
        <v>3</v>
      </c>
      <c r="AG25" s="14">
        <v>147000</v>
      </c>
      <c r="AH25" s="64">
        <v>137</v>
      </c>
      <c r="AI25" s="81">
        <v>0</v>
      </c>
      <c r="AJ25" s="82"/>
      <c r="AK25" s="83"/>
      <c r="AL25" s="63">
        <v>3</v>
      </c>
      <c r="AM25" s="14">
        <v>137400</v>
      </c>
      <c r="AN25" s="64">
        <v>113</v>
      </c>
      <c r="AO25" s="81">
        <v>4</v>
      </c>
      <c r="AP25" s="82">
        <v>189725</v>
      </c>
      <c r="AQ25" s="83">
        <v>65</v>
      </c>
      <c r="AR25" s="63">
        <v>1</v>
      </c>
      <c r="AS25" s="14">
        <v>210500</v>
      </c>
      <c r="AT25" s="64">
        <v>92</v>
      </c>
      <c r="AU25" s="81">
        <v>2</v>
      </c>
      <c r="AV25" s="82">
        <v>268750</v>
      </c>
      <c r="AW25" s="83">
        <v>149</v>
      </c>
      <c r="AX25" s="63">
        <v>4</v>
      </c>
      <c r="AY25" s="14">
        <v>239350</v>
      </c>
      <c r="AZ25" s="64">
        <v>125</v>
      </c>
      <c r="BA25" s="81"/>
      <c r="BB25" s="82"/>
      <c r="BC25" s="83"/>
      <c r="BD25" s="132"/>
      <c r="BF25" s="133"/>
      <c r="BG25" s="142"/>
      <c r="BH25" s="143"/>
      <c r="BI25" s="144"/>
      <c r="BJ25" s="132"/>
      <c r="BL25" s="133"/>
      <c r="BM25" s="142"/>
      <c r="BN25" s="143"/>
      <c r="BO25" s="144"/>
      <c r="BP25" s="63"/>
      <c r="BR25" s="64"/>
    </row>
    <row r="26" spans="1:70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132">
        <v>0</v>
      </c>
      <c r="I26" t="s">
        <v>270</v>
      </c>
      <c r="J26" s="133">
        <v>0</v>
      </c>
      <c r="K26" s="439">
        <v>0</v>
      </c>
      <c r="L26" s="440" t="s">
        <v>270</v>
      </c>
      <c r="M26" s="441">
        <v>0</v>
      </c>
      <c r="N26" s="132">
        <v>2</v>
      </c>
      <c r="O26" t="s">
        <v>2794</v>
      </c>
      <c r="P26" s="133">
        <v>112</v>
      </c>
      <c r="Q26" s="308">
        <v>0</v>
      </c>
      <c r="R26" s="308" t="s">
        <v>270</v>
      </c>
      <c r="S26" s="309">
        <v>0</v>
      </c>
      <c r="T26" s="132">
        <v>0</v>
      </c>
      <c r="U26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75">
        <v>0</v>
      </c>
      <c r="AA26" s="275" t="s">
        <v>270</v>
      </c>
      <c r="AB26" s="275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1</v>
      </c>
      <c r="AJ26" s="82">
        <v>325000</v>
      </c>
      <c r="AK26" s="83">
        <v>463</v>
      </c>
      <c r="AL26" s="63">
        <v>0</v>
      </c>
      <c r="AN26" s="64"/>
      <c r="AO26" s="81">
        <v>0</v>
      </c>
      <c r="AP26" s="82"/>
      <c r="AQ26" s="83"/>
      <c r="AR26" s="63">
        <v>0</v>
      </c>
      <c r="AT26" s="64"/>
      <c r="AU26" s="81">
        <v>0</v>
      </c>
      <c r="AV26" s="82"/>
      <c r="AW26" s="83"/>
      <c r="AX26" s="63">
        <v>0</v>
      </c>
      <c r="AY26" s="14"/>
      <c r="AZ26" s="64"/>
      <c r="BA26" s="81"/>
      <c r="BB26" s="82"/>
      <c r="BC26" s="83"/>
      <c r="BD26" s="132"/>
      <c r="BF26" s="133"/>
      <c r="BG26" s="142"/>
      <c r="BH26" s="143"/>
      <c r="BI26" s="144"/>
      <c r="BJ26" s="132"/>
      <c r="BL26" s="133"/>
      <c r="BM26" s="142"/>
      <c r="BN26" s="143"/>
      <c r="BO26" s="144"/>
      <c r="BP26" s="63"/>
      <c r="BR26" s="64"/>
    </row>
    <row r="27" spans="1:70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3</v>
      </c>
      <c r="F27" s="440" t="s">
        <v>5733</v>
      </c>
      <c r="G27" s="441">
        <v>9</v>
      </c>
      <c r="H27" s="132">
        <v>3</v>
      </c>
      <c r="I27" t="s">
        <v>4984</v>
      </c>
      <c r="J27" s="133">
        <v>5</v>
      </c>
      <c r="K27" s="439">
        <v>1</v>
      </c>
      <c r="L27" s="440" t="s">
        <v>2550</v>
      </c>
      <c r="M27" s="441">
        <v>46</v>
      </c>
      <c r="N27" s="132">
        <v>0</v>
      </c>
      <c r="O27" t="s">
        <v>270</v>
      </c>
      <c r="P27" s="133">
        <v>0</v>
      </c>
      <c r="Q27" s="308">
        <v>2</v>
      </c>
      <c r="R27" s="308" t="s">
        <v>2706</v>
      </c>
      <c r="S27" s="309">
        <v>108</v>
      </c>
      <c r="T27" s="132">
        <v>4</v>
      </c>
      <c r="U27" t="s">
        <v>1955</v>
      </c>
      <c r="V27" s="133">
        <v>103</v>
      </c>
      <c r="W27" s="307">
        <v>3</v>
      </c>
      <c r="X27" s="308" t="s">
        <v>1200</v>
      </c>
      <c r="Y27" s="309">
        <v>66</v>
      </c>
      <c r="Z27" s="275">
        <v>4</v>
      </c>
      <c r="AA27" s="275" t="s">
        <v>464</v>
      </c>
      <c r="AB27" s="275">
        <v>114</v>
      </c>
      <c r="AC27" s="81">
        <v>5</v>
      </c>
      <c r="AD27" s="82">
        <v>206850</v>
      </c>
      <c r="AE27" s="83">
        <v>124</v>
      </c>
      <c r="AF27" s="63">
        <v>7</v>
      </c>
      <c r="AG27" s="14">
        <v>219486</v>
      </c>
      <c r="AH27" s="64">
        <v>260</v>
      </c>
      <c r="AI27" s="81">
        <v>3</v>
      </c>
      <c r="AJ27" s="82">
        <v>344367</v>
      </c>
      <c r="AK27" s="83">
        <v>215</v>
      </c>
      <c r="AL27" s="63">
        <v>2</v>
      </c>
      <c r="AM27" s="14">
        <v>282500</v>
      </c>
      <c r="AN27" s="64">
        <v>185</v>
      </c>
      <c r="AO27" s="81">
        <v>0</v>
      </c>
      <c r="AP27" s="82"/>
      <c r="AQ27" s="83"/>
      <c r="AR27" s="63">
        <v>2</v>
      </c>
      <c r="AS27" s="14">
        <v>161750</v>
      </c>
      <c r="AT27" s="64">
        <v>37</v>
      </c>
      <c r="AU27" s="81">
        <v>2</v>
      </c>
      <c r="AV27" s="82">
        <v>195500</v>
      </c>
      <c r="AW27" s="83">
        <v>194</v>
      </c>
      <c r="AX27" s="63">
        <v>1</v>
      </c>
      <c r="AY27" s="14">
        <v>450000</v>
      </c>
      <c r="AZ27" s="64">
        <v>133</v>
      </c>
      <c r="BA27" s="81"/>
      <c r="BB27" s="82"/>
      <c r="BC27" s="83"/>
      <c r="BD27" s="132"/>
      <c r="BF27" s="133"/>
      <c r="BG27" s="142"/>
      <c r="BH27" s="143"/>
      <c r="BI27" s="144"/>
      <c r="BJ27" s="132"/>
      <c r="BL27" s="133"/>
      <c r="BM27" s="142"/>
      <c r="BN27" s="143"/>
      <c r="BO27" s="144"/>
      <c r="BP27" s="63"/>
      <c r="BR27" s="64"/>
    </row>
    <row r="28" spans="1:70" x14ac:dyDescent="0.2">
      <c r="A28" t="s">
        <v>198</v>
      </c>
      <c r="B28" s="527">
        <v>4</v>
      </c>
      <c r="C28" s="528" t="s">
        <v>6454</v>
      </c>
      <c r="D28" s="529">
        <v>4</v>
      </c>
      <c r="E28" s="439">
        <v>7</v>
      </c>
      <c r="F28" s="440" t="s">
        <v>5734</v>
      </c>
      <c r="G28" s="441">
        <v>13</v>
      </c>
      <c r="H28" s="132">
        <v>7</v>
      </c>
      <c r="I28" t="s">
        <v>4985</v>
      </c>
      <c r="J28" s="133">
        <v>31</v>
      </c>
      <c r="K28" s="439">
        <v>7</v>
      </c>
      <c r="L28" s="440" t="s">
        <v>4241</v>
      </c>
      <c r="M28" s="441">
        <v>98</v>
      </c>
      <c r="N28" s="132">
        <v>7</v>
      </c>
      <c r="O28" t="s">
        <v>3481</v>
      </c>
      <c r="P28" s="133">
        <v>12</v>
      </c>
      <c r="Q28" s="308">
        <v>4</v>
      </c>
      <c r="R28" s="308" t="s">
        <v>2707</v>
      </c>
      <c r="S28" s="309">
        <v>19</v>
      </c>
      <c r="T28" s="132">
        <v>7</v>
      </c>
      <c r="U28" t="s">
        <v>1956</v>
      </c>
      <c r="V28" s="133">
        <v>94</v>
      </c>
      <c r="W28" s="307">
        <v>4</v>
      </c>
      <c r="X28" s="308" t="s">
        <v>1201</v>
      </c>
      <c r="Y28" s="309">
        <v>58</v>
      </c>
      <c r="Z28" s="275">
        <v>8</v>
      </c>
      <c r="AA28" s="275" t="s">
        <v>465</v>
      </c>
      <c r="AB28" s="275">
        <v>163</v>
      </c>
      <c r="AC28" s="81">
        <v>2</v>
      </c>
      <c r="AD28" s="82">
        <v>282450</v>
      </c>
      <c r="AE28" s="83">
        <v>144</v>
      </c>
      <c r="AF28" s="63">
        <v>8</v>
      </c>
      <c r="AG28" s="14">
        <v>304112</v>
      </c>
      <c r="AH28" s="64">
        <v>154</v>
      </c>
      <c r="AI28" s="81">
        <v>6</v>
      </c>
      <c r="AJ28" s="82">
        <v>282417</v>
      </c>
      <c r="AK28" s="83">
        <v>128</v>
      </c>
      <c r="AL28" s="63">
        <v>5</v>
      </c>
      <c r="AM28" s="14">
        <v>261400</v>
      </c>
      <c r="AN28" s="64">
        <v>173</v>
      </c>
      <c r="AO28" s="81">
        <v>7</v>
      </c>
      <c r="AP28" s="82">
        <v>228593</v>
      </c>
      <c r="AQ28" s="83">
        <v>87</v>
      </c>
      <c r="AR28" s="63">
        <v>3</v>
      </c>
      <c r="AS28" s="14">
        <v>361778</v>
      </c>
      <c r="AT28" s="64">
        <v>203</v>
      </c>
      <c r="AU28" s="81">
        <v>3</v>
      </c>
      <c r="AV28" s="82">
        <v>230833</v>
      </c>
      <c r="AW28" s="83">
        <v>171</v>
      </c>
      <c r="AX28" s="63">
        <v>4</v>
      </c>
      <c r="AY28" s="14">
        <v>328500</v>
      </c>
      <c r="AZ28" s="64">
        <v>64</v>
      </c>
      <c r="BA28" s="81"/>
      <c r="BB28" s="82"/>
      <c r="BC28" s="83"/>
      <c r="BD28" s="132"/>
      <c r="BF28" s="133"/>
      <c r="BG28" s="142"/>
      <c r="BH28" s="143"/>
      <c r="BI28" s="144"/>
      <c r="BJ28" s="132"/>
      <c r="BL28" s="133"/>
      <c r="BM28" s="142"/>
      <c r="BN28" s="143"/>
      <c r="BO28" s="144"/>
      <c r="BP28" s="63"/>
      <c r="BR28" s="64"/>
    </row>
    <row r="29" spans="1:70" x14ac:dyDescent="0.2">
      <c r="A29" t="s">
        <v>64</v>
      </c>
      <c r="B29" s="527">
        <v>2</v>
      </c>
      <c r="C29" s="528" t="s">
        <v>6455</v>
      </c>
      <c r="D29" s="529">
        <v>6</v>
      </c>
      <c r="E29" s="439">
        <v>6</v>
      </c>
      <c r="F29" s="440" t="s">
        <v>5735</v>
      </c>
      <c r="G29" s="441">
        <v>30</v>
      </c>
      <c r="H29" s="132">
        <v>10</v>
      </c>
      <c r="I29" t="s">
        <v>4986</v>
      </c>
      <c r="J29" s="133">
        <v>121</v>
      </c>
      <c r="K29" s="439">
        <v>3</v>
      </c>
      <c r="L29" s="440" t="s">
        <v>4242</v>
      </c>
      <c r="M29" s="441">
        <v>76</v>
      </c>
      <c r="N29" s="132">
        <v>7</v>
      </c>
      <c r="O29" t="s">
        <v>3482</v>
      </c>
      <c r="P29" s="133">
        <v>128</v>
      </c>
      <c r="Q29" s="308">
        <v>5</v>
      </c>
      <c r="R29" s="308" t="s">
        <v>2708</v>
      </c>
      <c r="S29" s="309">
        <v>60</v>
      </c>
      <c r="T29" s="132">
        <v>5</v>
      </c>
      <c r="U29" t="s">
        <v>1957</v>
      </c>
      <c r="V29" s="133">
        <v>134</v>
      </c>
      <c r="W29" s="307">
        <v>4</v>
      </c>
      <c r="X29" s="308" t="s">
        <v>1202</v>
      </c>
      <c r="Y29" s="309">
        <v>108</v>
      </c>
      <c r="Z29" s="275">
        <v>7</v>
      </c>
      <c r="AA29" s="275" t="s">
        <v>466</v>
      </c>
      <c r="AB29" s="275">
        <v>223</v>
      </c>
      <c r="AC29" s="81">
        <v>7</v>
      </c>
      <c r="AD29" s="82">
        <v>254143</v>
      </c>
      <c r="AE29" s="83">
        <v>161</v>
      </c>
      <c r="AF29" s="63">
        <v>10</v>
      </c>
      <c r="AG29" s="14">
        <v>253140</v>
      </c>
      <c r="AH29" s="64">
        <v>175</v>
      </c>
      <c r="AI29" s="81">
        <v>5</v>
      </c>
      <c r="AJ29" s="82">
        <v>275800</v>
      </c>
      <c r="AK29" s="83">
        <v>193</v>
      </c>
      <c r="AL29" s="63">
        <v>3</v>
      </c>
      <c r="AM29" s="14">
        <v>189333</v>
      </c>
      <c r="AN29" s="64">
        <v>359</v>
      </c>
      <c r="AO29" s="81">
        <v>0</v>
      </c>
      <c r="AP29" s="82"/>
      <c r="AQ29" s="83"/>
      <c r="AR29" s="63">
        <v>4</v>
      </c>
      <c r="AS29" s="14">
        <v>186875</v>
      </c>
      <c r="AT29" s="64">
        <v>215</v>
      </c>
      <c r="AU29" s="81">
        <v>4</v>
      </c>
      <c r="AV29" s="82">
        <v>221250</v>
      </c>
      <c r="AW29" s="83">
        <v>149</v>
      </c>
      <c r="AX29" s="63">
        <v>1</v>
      </c>
      <c r="AY29" s="14">
        <v>355000</v>
      </c>
      <c r="AZ29" s="64">
        <v>169</v>
      </c>
      <c r="BA29" s="81"/>
      <c r="BB29" s="82"/>
      <c r="BC29" s="83"/>
      <c r="BD29" s="132"/>
      <c r="BF29" s="133"/>
      <c r="BG29" s="142"/>
      <c r="BH29" s="143"/>
      <c r="BI29" s="144"/>
      <c r="BJ29" s="132"/>
      <c r="BL29" s="133"/>
      <c r="BM29" s="142"/>
      <c r="BN29" s="143"/>
      <c r="BO29" s="144"/>
      <c r="BP29" s="63"/>
      <c r="BR29" s="64"/>
    </row>
    <row r="30" spans="1:70" x14ac:dyDescent="0.2">
      <c r="A30" t="s">
        <v>213</v>
      </c>
      <c r="B30" s="527">
        <v>57</v>
      </c>
      <c r="C30" s="528" t="s">
        <v>6456</v>
      </c>
      <c r="D30" s="529">
        <v>37</v>
      </c>
      <c r="E30" s="439">
        <v>58</v>
      </c>
      <c r="F30" s="440" t="s">
        <v>5736</v>
      </c>
      <c r="G30" s="441">
        <v>79</v>
      </c>
      <c r="H30" s="132">
        <v>63</v>
      </c>
      <c r="I30" t="s">
        <v>4987</v>
      </c>
      <c r="J30" s="133">
        <v>22</v>
      </c>
      <c r="K30" s="439">
        <v>64</v>
      </c>
      <c r="L30" s="440" t="s">
        <v>4243</v>
      </c>
      <c r="M30" s="441">
        <v>63</v>
      </c>
      <c r="N30" s="132">
        <v>61</v>
      </c>
      <c r="O30" t="s">
        <v>3483</v>
      </c>
      <c r="P30" s="133">
        <v>90</v>
      </c>
      <c r="Q30" s="308">
        <v>63</v>
      </c>
      <c r="R30" s="308" t="s">
        <v>2709</v>
      </c>
      <c r="S30" s="309">
        <v>122</v>
      </c>
      <c r="T30" s="132">
        <v>97</v>
      </c>
      <c r="U30" t="s">
        <v>1958</v>
      </c>
      <c r="V30" s="133">
        <v>74</v>
      </c>
      <c r="W30" s="307">
        <v>88</v>
      </c>
      <c r="X30" s="308" t="s">
        <v>1203</v>
      </c>
      <c r="Y30" s="309">
        <v>144</v>
      </c>
      <c r="Z30" s="275">
        <v>78</v>
      </c>
      <c r="AA30" s="275" t="s">
        <v>316</v>
      </c>
      <c r="AB30" s="275">
        <v>156</v>
      </c>
      <c r="AC30" s="81">
        <v>52</v>
      </c>
      <c r="AD30" s="82">
        <v>137258</v>
      </c>
      <c r="AE30" s="83">
        <v>139</v>
      </c>
      <c r="AF30" s="63">
        <v>43</v>
      </c>
      <c r="AG30" s="14">
        <v>126210</v>
      </c>
      <c r="AH30" s="64">
        <v>112</v>
      </c>
      <c r="AI30" s="81">
        <v>50</v>
      </c>
      <c r="AJ30" s="82">
        <v>134837</v>
      </c>
      <c r="AK30" s="83">
        <v>187</v>
      </c>
      <c r="AL30" s="63">
        <v>41</v>
      </c>
      <c r="AM30" s="14">
        <v>128865</v>
      </c>
      <c r="AN30" s="64">
        <v>177</v>
      </c>
      <c r="AO30" s="81">
        <v>51</v>
      </c>
      <c r="AP30" s="82">
        <v>149537</v>
      </c>
      <c r="AQ30" s="83">
        <v>139</v>
      </c>
      <c r="AR30" s="63">
        <v>37</v>
      </c>
      <c r="AS30" s="14">
        <v>149696</v>
      </c>
      <c r="AT30" s="64">
        <v>185</v>
      </c>
      <c r="AU30" s="81">
        <v>56</v>
      </c>
      <c r="AV30" s="82">
        <v>146039</v>
      </c>
      <c r="AW30" s="83">
        <v>108</v>
      </c>
      <c r="AX30" s="63">
        <v>76</v>
      </c>
      <c r="AY30" s="14">
        <v>163527</v>
      </c>
      <c r="AZ30" s="64">
        <v>114</v>
      </c>
      <c r="BA30" s="81"/>
      <c r="BB30" s="82"/>
      <c r="BC30" s="83"/>
      <c r="BD30" s="132"/>
      <c r="BF30" s="133"/>
      <c r="BG30" s="142"/>
      <c r="BH30" s="143"/>
      <c r="BI30" s="144"/>
      <c r="BJ30" s="132"/>
      <c r="BL30" s="133"/>
      <c r="BM30" s="142"/>
      <c r="BN30" s="143"/>
      <c r="BO30" s="144"/>
      <c r="BP30" s="63"/>
      <c r="BR30" s="64"/>
    </row>
    <row r="31" spans="1:70" x14ac:dyDescent="0.2">
      <c r="A31" t="s">
        <v>199</v>
      </c>
      <c r="B31" s="527">
        <v>2</v>
      </c>
      <c r="C31" s="528" t="s">
        <v>6457</v>
      </c>
      <c r="D31" s="529">
        <v>31</v>
      </c>
      <c r="E31" s="439">
        <v>4</v>
      </c>
      <c r="F31" s="440" t="s">
        <v>5737</v>
      </c>
      <c r="G31" s="441">
        <v>5</v>
      </c>
      <c r="H31" s="132">
        <v>2</v>
      </c>
      <c r="I31" t="s">
        <v>4988</v>
      </c>
      <c r="J31" s="133">
        <v>63</v>
      </c>
      <c r="K31" s="439">
        <v>3</v>
      </c>
      <c r="L31" s="440" t="s">
        <v>4244</v>
      </c>
      <c r="M31" s="441">
        <v>98</v>
      </c>
      <c r="N31" s="132">
        <v>4</v>
      </c>
      <c r="O31" t="s">
        <v>3484</v>
      </c>
      <c r="P31" s="133">
        <v>88</v>
      </c>
      <c r="Q31" s="308">
        <v>3</v>
      </c>
      <c r="R31" s="308" t="s">
        <v>2710</v>
      </c>
      <c r="S31" s="309">
        <v>146</v>
      </c>
      <c r="T31" s="132">
        <v>5</v>
      </c>
      <c r="U31" t="s">
        <v>1959</v>
      </c>
      <c r="V31" s="133">
        <v>204</v>
      </c>
      <c r="W31" s="307">
        <v>5</v>
      </c>
      <c r="X31" s="308" t="s">
        <v>1119</v>
      </c>
      <c r="Y31" s="309">
        <v>91</v>
      </c>
      <c r="Z31" s="275">
        <v>4</v>
      </c>
      <c r="AA31" s="275" t="s">
        <v>467</v>
      </c>
      <c r="AB31" s="275">
        <v>113</v>
      </c>
      <c r="AC31" s="81">
        <v>1</v>
      </c>
      <c r="AD31" s="82">
        <v>250000</v>
      </c>
      <c r="AE31" s="83">
        <v>307</v>
      </c>
      <c r="AF31" s="63">
        <v>2</v>
      </c>
      <c r="AG31" s="14">
        <v>141700</v>
      </c>
      <c r="AH31" s="64">
        <v>223</v>
      </c>
      <c r="AI31" s="81">
        <v>3</v>
      </c>
      <c r="AJ31" s="82">
        <v>119404</v>
      </c>
      <c r="AK31" s="83">
        <v>159</v>
      </c>
      <c r="AL31" s="63">
        <v>1</v>
      </c>
      <c r="AM31" s="14">
        <v>160000</v>
      </c>
      <c r="AN31" s="64">
        <v>104</v>
      </c>
      <c r="AO31" s="81">
        <v>5</v>
      </c>
      <c r="AP31" s="82">
        <v>300080</v>
      </c>
      <c r="AQ31" s="83">
        <v>300</v>
      </c>
      <c r="AR31" s="63">
        <v>1</v>
      </c>
      <c r="AS31" s="14">
        <v>257000</v>
      </c>
      <c r="AT31" s="64">
        <v>236</v>
      </c>
      <c r="AU31" s="81">
        <v>3</v>
      </c>
      <c r="AV31" s="82">
        <v>183333</v>
      </c>
      <c r="AW31" s="83">
        <v>92</v>
      </c>
      <c r="AX31" s="63">
        <v>3</v>
      </c>
      <c r="AY31" s="14">
        <v>220667</v>
      </c>
      <c r="AZ31" s="64">
        <v>241</v>
      </c>
      <c r="BA31" s="81"/>
      <c r="BB31" s="82"/>
      <c r="BC31" s="83"/>
      <c r="BD31" s="132"/>
      <c r="BF31" s="133"/>
      <c r="BG31" s="142"/>
      <c r="BH31" s="143"/>
      <c r="BI31" s="144"/>
      <c r="BJ31" s="132"/>
      <c r="BL31" s="133"/>
      <c r="BM31" s="142"/>
      <c r="BN31" s="143"/>
      <c r="BO31" s="144"/>
      <c r="BP31" s="63"/>
      <c r="BR31" s="64"/>
    </row>
    <row r="32" spans="1:70" x14ac:dyDescent="0.2">
      <c r="A32" t="s">
        <v>200</v>
      </c>
      <c r="B32" s="527">
        <v>11</v>
      </c>
      <c r="C32" s="528" t="s">
        <v>6458</v>
      </c>
      <c r="D32" s="529">
        <v>14</v>
      </c>
      <c r="E32" s="439">
        <v>22</v>
      </c>
      <c r="F32" s="440" t="s">
        <v>5738</v>
      </c>
      <c r="G32" s="441">
        <v>21</v>
      </c>
      <c r="H32" s="132">
        <v>39</v>
      </c>
      <c r="I32" t="s">
        <v>4989</v>
      </c>
      <c r="J32" s="133">
        <v>16</v>
      </c>
      <c r="K32" s="439">
        <v>36</v>
      </c>
      <c r="L32" s="440" t="s">
        <v>3226</v>
      </c>
      <c r="M32" s="441">
        <v>46</v>
      </c>
      <c r="N32" s="132">
        <v>25</v>
      </c>
      <c r="O32" t="s">
        <v>3485</v>
      </c>
      <c r="P32" s="133">
        <v>56</v>
      </c>
      <c r="Q32" s="308">
        <v>40</v>
      </c>
      <c r="R32" s="308" t="s">
        <v>2711</v>
      </c>
      <c r="S32" s="309">
        <v>45</v>
      </c>
      <c r="T32" s="132">
        <v>49</v>
      </c>
      <c r="U32" t="s">
        <v>1960</v>
      </c>
      <c r="V32" s="133">
        <v>64</v>
      </c>
      <c r="W32" s="307">
        <v>35</v>
      </c>
      <c r="X32" s="308" t="s">
        <v>1204</v>
      </c>
      <c r="Y32" s="309">
        <v>94</v>
      </c>
      <c r="Z32" s="275">
        <v>27</v>
      </c>
      <c r="AA32" s="275" t="s">
        <v>468</v>
      </c>
      <c r="AB32" s="275">
        <v>106</v>
      </c>
      <c r="AC32" s="81">
        <v>22</v>
      </c>
      <c r="AD32" s="82">
        <v>213844</v>
      </c>
      <c r="AE32" s="83">
        <v>80</v>
      </c>
      <c r="AF32" s="63">
        <v>35</v>
      </c>
      <c r="AG32" s="14">
        <v>231210</v>
      </c>
      <c r="AH32" s="64">
        <v>118</v>
      </c>
      <c r="AI32" s="81">
        <v>24</v>
      </c>
      <c r="AJ32" s="82">
        <v>197007</v>
      </c>
      <c r="AK32" s="83">
        <v>91</v>
      </c>
      <c r="AL32" s="63">
        <v>26</v>
      </c>
      <c r="AM32" s="14">
        <v>181307</v>
      </c>
      <c r="AN32" s="64">
        <v>156</v>
      </c>
      <c r="AO32" s="81">
        <v>28</v>
      </c>
      <c r="AP32" s="82">
        <v>236967</v>
      </c>
      <c r="AQ32" s="83">
        <v>131</v>
      </c>
      <c r="AR32" s="63">
        <v>26</v>
      </c>
      <c r="AS32" s="14">
        <v>205941</v>
      </c>
      <c r="AT32" s="64">
        <v>159</v>
      </c>
      <c r="AU32" s="81">
        <v>24</v>
      </c>
      <c r="AV32" s="82">
        <v>215898</v>
      </c>
      <c r="AW32" s="83">
        <v>271</v>
      </c>
      <c r="AX32" s="63">
        <v>36</v>
      </c>
      <c r="AY32" s="14">
        <v>232715</v>
      </c>
      <c r="AZ32" s="64">
        <v>126</v>
      </c>
      <c r="BA32" s="81"/>
      <c r="BB32" s="82"/>
      <c r="BC32" s="83"/>
      <c r="BD32" s="132"/>
      <c r="BF32" s="133"/>
      <c r="BG32" s="142"/>
      <c r="BH32" s="143"/>
      <c r="BI32" s="144"/>
      <c r="BJ32" s="132"/>
      <c r="BL32" s="133"/>
      <c r="BM32" s="142"/>
      <c r="BN32" s="143"/>
      <c r="BO32" s="144"/>
      <c r="BP32" s="63"/>
      <c r="BR32" s="64"/>
    </row>
    <row r="33" spans="1:70" x14ac:dyDescent="0.2">
      <c r="A33" t="s">
        <v>201</v>
      </c>
      <c r="B33" s="527">
        <v>42</v>
      </c>
      <c r="C33" s="528" t="s">
        <v>6459</v>
      </c>
      <c r="D33" s="529">
        <v>48</v>
      </c>
      <c r="E33" s="439">
        <v>40</v>
      </c>
      <c r="F33" s="440" t="s">
        <v>5739</v>
      </c>
      <c r="G33" s="441">
        <v>32</v>
      </c>
      <c r="H33" s="132">
        <v>37</v>
      </c>
      <c r="I33" t="s">
        <v>4990</v>
      </c>
      <c r="J33" s="133">
        <v>24</v>
      </c>
      <c r="K33" s="439">
        <v>51</v>
      </c>
      <c r="L33" s="440" t="s">
        <v>4245</v>
      </c>
      <c r="M33" s="441">
        <v>44</v>
      </c>
      <c r="N33" s="132">
        <v>38</v>
      </c>
      <c r="O33" t="s">
        <v>3486</v>
      </c>
      <c r="P33" s="133">
        <v>74</v>
      </c>
      <c r="Q33" s="308">
        <v>48</v>
      </c>
      <c r="R33" s="308" t="s">
        <v>2712</v>
      </c>
      <c r="S33" s="309">
        <v>73</v>
      </c>
      <c r="T33" s="132">
        <v>47</v>
      </c>
      <c r="U33" t="s">
        <v>1961</v>
      </c>
      <c r="V33" s="133">
        <v>114</v>
      </c>
      <c r="W33" s="307">
        <v>60</v>
      </c>
      <c r="X33" s="308" t="s">
        <v>1205</v>
      </c>
      <c r="Y33" s="309">
        <v>154</v>
      </c>
      <c r="Z33" s="275">
        <v>40</v>
      </c>
      <c r="AA33" s="275" t="s">
        <v>469</v>
      </c>
      <c r="AB33" s="275">
        <v>162</v>
      </c>
      <c r="AC33" s="81">
        <v>44</v>
      </c>
      <c r="AD33" s="82">
        <v>146155</v>
      </c>
      <c r="AE33" s="83">
        <v>140</v>
      </c>
      <c r="AF33" s="63">
        <v>43</v>
      </c>
      <c r="AG33" s="14">
        <v>146788</v>
      </c>
      <c r="AH33" s="64">
        <v>157</v>
      </c>
      <c r="AI33" s="81">
        <v>31</v>
      </c>
      <c r="AJ33" s="82">
        <v>194026</v>
      </c>
      <c r="AK33" s="83">
        <v>161</v>
      </c>
      <c r="AL33" s="63">
        <v>27</v>
      </c>
      <c r="AM33" s="14">
        <v>127465</v>
      </c>
      <c r="AN33" s="64">
        <v>171</v>
      </c>
      <c r="AO33" s="81">
        <v>34</v>
      </c>
      <c r="AP33" s="82">
        <v>136416</v>
      </c>
      <c r="AQ33" s="83">
        <v>158</v>
      </c>
      <c r="AR33" s="63">
        <v>49</v>
      </c>
      <c r="AS33" s="14">
        <v>156634</v>
      </c>
      <c r="AT33" s="64">
        <v>111</v>
      </c>
      <c r="AU33" s="81">
        <v>35</v>
      </c>
      <c r="AV33" s="82">
        <v>168123</v>
      </c>
      <c r="AW33" s="83">
        <v>140</v>
      </c>
      <c r="AX33" s="63">
        <v>38</v>
      </c>
      <c r="AY33" s="14">
        <v>173005</v>
      </c>
      <c r="AZ33" s="64">
        <v>132</v>
      </c>
      <c r="BA33" s="81"/>
      <c r="BB33" s="82"/>
      <c r="BC33" s="83"/>
      <c r="BD33" s="132"/>
      <c r="BF33" s="133"/>
      <c r="BG33" s="142"/>
      <c r="BH33" s="143"/>
      <c r="BI33" s="144"/>
      <c r="BJ33" s="132"/>
      <c r="BL33" s="133"/>
      <c r="BM33" s="142"/>
      <c r="BN33" s="143"/>
      <c r="BO33" s="144"/>
      <c r="BP33" s="63"/>
      <c r="BR33" s="64"/>
    </row>
    <row r="34" spans="1:70" x14ac:dyDescent="0.2">
      <c r="A34" t="s">
        <v>212</v>
      </c>
      <c r="B34" s="527">
        <v>16</v>
      </c>
      <c r="C34" s="528" t="s">
        <v>6460</v>
      </c>
      <c r="D34" s="529">
        <v>28</v>
      </c>
      <c r="E34" s="439">
        <v>22</v>
      </c>
      <c r="F34" s="440" t="s">
        <v>5740</v>
      </c>
      <c r="G34" s="441">
        <v>33</v>
      </c>
      <c r="H34" s="132">
        <v>26</v>
      </c>
      <c r="I34" t="s">
        <v>4991</v>
      </c>
      <c r="J34" s="133">
        <v>26</v>
      </c>
      <c r="K34" s="439">
        <v>21</v>
      </c>
      <c r="L34" s="440" t="s">
        <v>4246</v>
      </c>
      <c r="M34" s="441">
        <v>47</v>
      </c>
      <c r="N34" s="132">
        <v>20</v>
      </c>
      <c r="O34" t="s">
        <v>3487</v>
      </c>
      <c r="P34" s="133">
        <v>57</v>
      </c>
      <c r="Q34" s="308">
        <v>29</v>
      </c>
      <c r="R34" s="308" t="s">
        <v>2713</v>
      </c>
      <c r="S34" s="309">
        <v>49</v>
      </c>
      <c r="T34" s="132">
        <v>28</v>
      </c>
      <c r="U34" t="s">
        <v>1962</v>
      </c>
      <c r="V34" s="133">
        <v>48</v>
      </c>
      <c r="W34" s="307">
        <v>22</v>
      </c>
      <c r="X34" s="308" t="s">
        <v>1206</v>
      </c>
      <c r="Y34" s="309">
        <v>85</v>
      </c>
      <c r="Z34" s="275">
        <v>23</v>
      </c>
      <c r="AA34" s="275" t="s">
        <v>470</v>
      </c>
      <c r="AB34" s="275">
        <v>101</v>
      </c>
      <c r="AC34" s="81">
        <v>29</v>
      </c>
      <c r="AD34" s="82">
        <v>185494</v>
      </c>
      <c r="AE34" s="83">
        <v>127</v>
      </c>
      <c r="AF34" s="63">
        <v>28</v>
      </c>
      <c r="AG34" s="14">
        <v>191286</v>
      </c>
      <c r="AH34" s="64">
        <v>138</v>
      </c>
      <c r="AI34" s="81">
        <v>22</v>
      </c>
      <c r="AJ34" s="82">
        <v>178732</v>
      </c>
      <c r="AK34" s="83">
        <v>96</v>
      </c>
      <c r="AL34" s="63">
        <v>13</v>
      </c>
      <c r="AM34" s="14">
        <v>170131</v>
      </c>
      <c r="AN34" s="64">
        <v>150</v>
      </c>
      <c r="AO34" s="81">
        <v>21</v>
      </c>
      <c r="AP34" s="82">
        <v>185323</v>
      </c>
      <c r="AQ34" s="83">
        <v>101</v>
      </c>
      <c r="AR34" s="63">
        <v>19</v>
      </c>
      <c r="AS34" s="14">
        <v>191486</v>
      </c>
      <c r="AT34" s="64">
        <v>121</v>
      </c>
      <c r="AU34" s="81">
        <v>16</v>
      </c>
      <c r="AV34" s="82">
        <v>208530</v>
      </c>
      <c r="AW34" s="83">
        <v>103</v>
      </c>
      <c r="AX34" s="63">
        <v>26</v>
      </c>
      <c r="AY34" s="14">
        <v>200058</v>
      </c>
      <c r="AZ34" s="64">
        <v>162</v>
      </c>
      <c r="BA34" s="81"/>
      <c r="BB34" s="82"/>
      <c r="BC34" s="83"/>
      <c r="BD34" s="132"/>
      <c r="BF34" s="133"/>
      <c r="BG34" s="142"/>
      <c r="BH34" s="143"/>
      <c r="BI34" s="144"/>
      <c r="BJ34" s="132"/>
      <c r="BL34" s="133"/>
      <c r="BM34" s="142"/>
      <c r="BN34" s="143"/>
      <c r="BO34" s="144"/>
      <c r="BP34" s="63"/>
      <c r="BR34" s="64"/>
    </row>
    <row r="35" spans="1:70" x14ac:dyDescent="0.2">
      <c r="A35" t="s">
        <v>202</v>
      </c>
      <c r="B35" s="527">
        <v>10</v>
      </c>
      <c r="C35" s="528" t="s">
        <v>6461</v>
      </c>
      <c r="D35" s="529">
        <v>32</v>
      </c>
      <c r="E35" s="439">
        <v>12</v>
      </c>
      <c r="F35" s="440" t="s">
        <v>5741</v>
      </c>
      <c r="G35" s="441">
        <v>47</v>
      </c>
      <c r="H35" s="132">
        <v>9</v>
      </c>
      <c r="I35" t="s">
        <v>4992</v>
      </c>
      <c r="J35" s="133">
        <v>85</v>
      </c>
      <c r="K35" s="439">
        <v>13</v>
      </c>
      <c r="L35" s="440" t="s">
        <v>4247</v>
      </c>
      <c r="M35" s="441">
        <v>85</v>
      </c>
      <c r="N35" s="132">
        <v>16</v>
      </c>
      <c r="O35" t="s">
        <v>3488</v>
      </c>
      <c r="P35" s="133">
        <v>81</v>
      </c>
      <c r="Q35" s="308">
        <v>15</v>
      </c>
      <c r="R35" s="308" t="s">
        <v>2714</v>
      </c>
      <c r="S35" s="309">
        <v>115</v>
      </c>
      <c r="T35" s="132">
        <v>16</v>
      </c>
      <c r="U35" t="s">
        <v>1963</v>
      </c>
      <c r="V35" s="133">
        <v>119</v>
      </c>
      <c r="W35" s="307">
        <v>13</v>
      </c>
      <c r="X35" s="308" t="s">
        <v>1207</v>
      </c>
      <c r="Y35" s="309">
        <v>146</v>
      </c>
      <c r="Z35" s="275">
        <v>8</v>
      </c>
      <c r="AA35" s="275" t="s">
        <v>471</v>
      </c>
      <c r="AB35" s="275">
        <v>223</v>
      </c>
      <c r="AC35" s="81">
        <v>15</v>
      </c>
      <c r="AD35" s="82">
        <v>262733</v>
      </c>
      <c r="AE35" s="83">
        <v>149</v>
      </c>
      <c r="AF35" s="63">
        <v>13</v>
      </c>
      <c r="AG35" s="14">
        <v>200415</v>
      </c>
      <c r="AH35" s="64">
        <v>154</v>
      </c>
      <c r="AI35" s="81">
        <v>11</v>
      </c>
      <c r="AJ35" s="82">
        <v>197500</v>
      </c>
      <c r="AK35" s="83">
        <v>319</v>
      </c>
      <c r="AL35" s="63">
        <v>7</v>
      </c>
      <c r="AM35" s="14">
        <v>170948</v>
      </c>
      <c r="AN35" s="64">
        <v>143</v>
      </c>
      <c r="AO35" s="81">
        <v>8</v>
      </c>
      <c r="AP35" s="82">
        <v>261050</v>
      </c>
      <c r="AQ35" s="83">
        <v>196</v>
      </c>
      <c r="AR35" s="63">
        <v>13</v>
      </c>
      <c r="AS35" s="14">
        <v>220300</v>
      </c>
      <c r="AT35" s="64">
        <v>152</v>
      </c>
      <c r="AU35" s="81">
        <v>6</v>
      </c>
      <c r="AV35" s="82">
        <v>298504</v>
      </c>
      <c r="AW35" s="83">
        <v>226</v>
      </c>
      <c r="AX35" s="63">
        <v>11</v>
      </c>
      <c r="AY35" s="14">
        <v>244527</v>
      </c>
      <c r="AZ35" s="64">
        <v>164</v>
      </c>
      <c r="BA35" s="81"/>
      <c r="BB35" s="82"/>
      <c r="BC35" s="83"/>
      <c r="BD35" s="132"/>
      <c r="BF35" s="133"/>
      <c r="BG35" s="142"/>
      <c r="BH35" s="143"/>
      <c r="BI35" s="144"/>
      <c r="BJ35" s="132"/>
      <c r="BL35" s="133"/>
      <c r="BM35" s="142"/>
      <c r="BN35" s="143"/>
      <c r="BO35" s="144"/>
      <c r="BP35" s="63"/>
      <c r="BR35" s="64"/>
    </row>
    <row r="36" spans="1:70" x14ac:dyDescent="0.2">
      <c r="A36" t="s">
        <v>203</v>
      </c>
      <c r="B36" s="527">
        <v>34</v>
      </c>
      <c r="C36" s="528" t="s">
        <v>6462</v>
      </c>
      <c r="D36" s="529">
        <v>82</v>
      </c>
      <c r="E36" s="439">
        <v>45</v>
      </c>
      <c r="F36" s="440" t="s">
        <v>5742</v>
      </c>
      <c r="G36" s="441">
        <v>40</v>
      </c>
      <c r="H36" s="132">
        <v>37</v>
      </c>
      <c r="I36" t="s">
        <v>4993</v>
      </c>
      <c r="J36" s="133">
        <v>59</v>
      </c>
      <c r="K36" s="439">
        <v>41</v>
      </c>
      <c r="L36" s="440" t="s">
        <v>4248</v>
      </c>
      <c r="M36" s="441">
        <v>70</v>
      </c>
      <c r="N36" s="132">
        <v>39</v>
      </c>
      <c r="O36" t="s">
        <v>3489</v>
      </c>
      <c r="P36" s="133">
        <v>99</v>
      </c>
      <c r="Q36" s="308">
        <v>43</v>
      </c>
      <c r="R36" s="308" t="s">
        <v>2715</v>
      </c>
      <c r="S36" s="309">
        <v>83</v>
      </c>
      <c r="T36" s="132">
        <v>42</v>
      </c>
      <c r="U36" t="s">
        <v>1964</v>
      </c>
      <c r="V36" s="133">
        <v>72</v>
      </c>
      <c r="W36" s="307">
        <v>45</v>
      </c>
      <c r="X36" s="308" t="s">
        <v>1208</v>
      </c>
      <c r="Y36" s="309">
        <v>161</v>
      </c>
      <c r="Z36" s="275">
        <v>52</v>
      </c>
      <c r="AA36" s="275" t="s">
        <v>472</v>
      </c>
      <c r="AB36" s="275">
        <v>177</v>
      </c>
      <c r="AC36" s="81">
        <v>35</v>
      </c>
      <c r="AD36" s="82">
        <v>182884</v>
      </c>
      <c r="AE36" s="83">
        <v>126</v>
      </c>
      <c r="AF36" s="63">
        <v>41</v>
      </c>
      <c r="AG36" s="14">
        <v>212751</v>
      </c>
      <c r="AH36" s="64">
        <v>108</v>
      </c>
      <c r="AI36" s="81">
        <v>25</v>
      </c>
      <c r="AJ36" s="82">
        <v>216140</v>
      </c>
      <c r="AK36" s="83">
        <v>181</v>
      </c>
      <c r="AL36" s="63">
        <v>32</v>
      </c>
      <c r="AM36" s="14">
        <v>229329</v>
      </c>
      <c r="AN36" s="64">
        <v>174</v>
      </c>
      <c r="AO36" s="81">
        <v>34</v>
      </c>
      <c r="AP36" s="82">
        <v>189448</v>
      </c>
      <c r="AQ36" s="83">
        <v>153</v>
      </c>
      <c r="AR36" s="63">
        <v>22</v>
      </c>
      <c r="AS36" s="14">
        <v>191045</v>
      </c>
      <c r="AT36" s="64">
        <v>127</v>
      </c>
      <c r="AU36" s="81">
        <v>26</v>
      </c>
      <c r="AV36" s="82">
        <v>193007</v>
      </c>
      <c r="AW36" s="83">
        <v>134</v>
      </c>
      <c r="AX36" s="63">
        <v>31</v>
      </c>
      <c r="AY36" s="14">
        <v>196088</v>
      </c>
      <c r="AZ36" s="64">
        <v>161</v>
      </c>
      <c r="BA36" s="81"/>
      <c r="BB36" s="82"/>
      <c r="BC36" s="83"/>
      <c r="BD36" s="132"/>
      <c r="BF36" s="133"/>
      <c r="BG36" s="142"/>
      <c r="BH36" s="143"/>
      <c r="BI36" s="144"/>
      <c r="BJ36" s="132"/>
      <c r="BL36" s="133"/>
      <c r="BM36" s="142"/>
      <c r="BN36" s="143"/>
      <c r="BO36" s="144"/>
      <c r="BP36" s="63"/>
      <c r="BR36" s="64"/>
    </row>
    <row r="37" spans="1:70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4</v>
      </c>
      <c r="F37" s="440" t="s">
        <v>5743</v>
      </c>
      <c r="G37" s="441">
        <v>100</v>
      </c>
      <c r="H37" s="132">
        <v>2</v>
      </c>
      <c r="I37" t="s">
        <v>4994</v>
      </c>
      <c r="J37" s="133">
        <v>49</v>
      </c>
      <c r="K37" s="439">
        <v>1</v>
      </c>
      <c r="L37" s="440" t="s">
        <v>4249</v>
      </c>
      <c r="M37" s="441">
        <v>4</v>
      </c>
      <c r="N37" s="132">
        <v>3</v>
      </c>
      <c r="O37" t="s">
        <v>2546</v>
      </c>
      <c r="P37" s="133">
        <v>155</v>
      </c>
      <c r="Q37" s="308">
        <v>2</v>
      </c>
      <c r="R37" s="308" t="s">
        <v>2716</v>
      </c>
      <c r="S37" s="309">
        <v>63</v>
      </c>
      <c r="T37" s="132">
        <v>2</v>
      </c>
      <c r="U37" t="s">
        <v>1784</v>
      </c>
      <c r="V37" s="133">
        <v>43</v>
      </c>
      <c r="W37" s="307">
        <v>5</v>
      </c>
      <c r="X37" s="308" t="s">
        <v>1209</v>
      </c>
      <c r="Y37" s="309">
        <v>114</v>
      </c>
      <c r="Z37" s="275">
        <v>3</v>
      </c>
      <c r="AA37" s="275" t="s">
        <v>473</v>
      </c>
      <c r="AB37" s="275">
        <v>262</v>
      </c>
      <c r="AC37" s="81">
        <v>0</v>
      </c>
      <c r="AD37" s="82">
        <v>0</v>
      </c>
      <c r="AE37" s="83">
        <v>0</v>
      </c>
      <c r="AF37" s="63">
        <v>5</v>
      </c>
      <c r="AG37" s="14">
        <v>123400</v>
      </c>
      <c r="AH37" s="64">
        <v>181</v>
      </c>
      <c r="AI37" s="81">
        <v>4</v>
      </c>
      <c r="AJ37" s="82">
        <v>109875</v>
      </c>
      <c r="AK37" s="83">
        <v>199</v>
      </c>
      <c r="AL37" s="63">
        <v>3</v>
      </c>
      <c r="AM37" s="14">
        <v>228667</v>
      </c>
      <c r="AN37" s="64">
        <v>278</v>
      </c>
      <c r="AO37" s="81">
        <v>4</v>
      </c>
      <c r="AP37" s="82">
        <v>183375</v>
      </c>
      <c r="AQ37" s="83">
        <v>42</v>
      </c>
      <c r="AR37" s="63">
        <v>0</v>
      </c>
      <c r="AT37" s="64"/>
      <c r="AU37" s="81">
        <v>3</v>
      </c>
      <c r="AV37" s="82">
        <v>188367</v>
      </c>
      <c r="AW37" s="83">
        <v>56</v>
      </c>
      <c r="AX37" s="63">
        <v>0</v>
      </c>
      <c r="AY37" s="14"/>
      <c r="AZ37" s="64"/>
      <c r="BA37" s="81"/>
      <c r="BB37" s="82"/>
      <c r="BC37" s="83"/>
      <c r="BD37" s="132"/>
      <c r="BF37" s="133"/>
      <c r="BG37" s="142"/>
      <c r="BH37" s="143"/>
      <c r="BI37" s="144"/>
      <c r="BJ37" s="132"/>
      <c r="BL37" s="133"/>
      <c r="BM37" s="142"/>
      <c r="BN37" s="143"/>
      <c r="BO37" s="144"/>
      <c r="BP37" s="63"/>
      <c r="BR37" s="64"/>
    </row>
    <row r="38" spans="1:70" x14ac:dyDescent="0.2">
      <c r="A38" t="s">
        <v>205</v>
      </c>
      <c r="B38" s="527">
        <v>8</v>
      </c>
      <c r="C38" s="528" t="s">
        <v>6463</v>
      </c>
      <c r="D38" s="529">
        <v>44</v>
      </c>
      <c r="E38" s="439">
        <v>9</v>
      </c>
      <c r="F38" s="440" t="s">
        <v>5744</v>
      </c>
      <c r="G38" s="441">
        <v>13</v>
      </c>
      <c r="H38" s="132">
        <v>5</v>
      </c>
      <c r="I38" t="s">
        <v>4995</v>
      </c>
      <c r="J38" s="133">
        <v>88</v>
      </c>
      <c r="K38" s="439">
        <v>10</v>
      </c>
      <c r="L38" s="440" t="s">
        <v>4250</v>
      </c>
      <c r="M38" s="441">
        <v>44</v>
      </c>
      <c r="N38" s="132">
        <v>10</v>
      </c>
      <c r="O38" t="s">
        <v>3490</v>
      </c>
      <c r="P38" s="133">
        <v>60</v>
      </c>
      <c r="Q38" s="308">
        <v>18</v>
      </c>
      <c r="R38" s="308" t="s">
        <v>2717</v>
      </c>
      <c r="S38" s="309">
        <v>94</v>
      </c>
      <c r="T38" s="132">
        <v>11</v>
      </c>
      <c r="U38" t="s">
        <v>1965</v>
      </c>
      <c r="V38" s="133">
        <v>80</v>
      </c>
      <c r="W38" s="307">
        <v>18</v>
      </c>
      <c r="X38" s="308" t="s">
        <v>1210</v>
      </c>
      <c r="Y38" s="309">
        <v>123</v>
      </c>
      <c r="Z38" s="275">
        <v>8</v>
      </c>
      <c r="AA38" s="275" t="s">
        <v>474</v>
      </c>
      <c r="AB38" s="275">
        <v>194</v>
      </c>
      <c r="AC38" s="81">
        <v>10</v>
      </c>
      <c r="AD38" s="82">
        <v>199740</v>
      </c>
      <c r="AE38" s="83">
        <v>150</v>
      </c>
      <c r="AF38" s="63">
        <v>10</v>
      </c>
      <c r="AG38" s="14">
        <v>277050</v>
      </c>
      <c r="AH38" s="64">
        <v>134</v>
      </c>
      <c r="AI38" s="81">
        <v>9</v>
      </c>
      <c r="AJ38" s="82">
        <v>248067</v>
      </c>
      <c r="AK38" s="83">
        <v>235</v>
      </c>
      <c r="AL38" s="63">
        <v>2</v>
      </c>
      <c r="AM38" s="14">
        <v>146000</v>
      </c>
      <c r="AN38" s="64">
        <v>374</v>
      </c>
      <c r="AO38" s="81">
        <v>6</v>
      </c>
      <c r="AP38" s="82">
        <v>200817</v>
      </c>
      <c r="AQ38" s="83">
        <v>278</v>
      </c>
      <c r="AR38" s="63">
        <v>4</v>
      </c>
      <c r="AS38" s="14">
        <v>272125</v>
      </c>
      <c r="AT38" s="64">
        <v>129</v>
      </c>
      <c r="AU38" s="81">
        <v>7</v>
      </c>
      <c r="AV38" s="82">
        <v>216879</v>
      </c>
      <c r="AW38" s="83">
        <v>124</v>
      </c>
      <c r="AX38" s="61">
        <v>12</v>
      </c>
      <c r="AY38" s="14">
        <v>385442</v>
      </c>
      <c r="AZ38" s="64">
        <v>191</v>
      </c>
      <c r="BA38" s="81"/>
      <c r="BB38" s="82"/>
      <c r="BC38" s="83"/>
      <c r="BD38" s="132"/>
      <c r="BF38" s="133"/>
      <c r="BG38" s="142"/>
      <c r="BH38" s="143"/>
      <c r="BI38" s="144"/>
      <c r="BJ38" s="132"/>
      <c r="BL38" s="133"/>
      <c r="BM38" s="142"/>
      <c r="BN38" s="143"/>
      <c r="BO38" s="144"/>
      <c r="BP38" s="63"/>
      <c r="BR38" s="64"/>
    </row>
    <row r="39" spans="1:70" x14ac:dyDescent="0.2">
      <c r="A39" t="s">
        <v>206</v>
      </c>
      <c r="B39" s="527">
        <v>12</v>
      </c>
      <c r="C39" s="528" t="s">
        <v>6464</v>
      </c>
      <c r="D39" s="529">
        <v>36</v>
      </c>
      <c r="E39" s="439">
        <v>8</v>
      </c>
      <c r="F39" s="440" t="s">
        <v>5745</v>
      </c>
      <c r="G39" s="441">
        <v>25</v>
      </c>
      <c r="H39" s="132">
        <v>13</v>
      </c>
      <c r="I39" t="s">
        <v>4996</v>
      </c>
      <c r="J39" s="133">
        <v>69</v>
      </c>
      <c r="K39" s="439">
        <v>18</v>
      </c>
      <c r="L39" s="440" t="s">
        <v>4251</v>
      </c>
      <c r="M39" s="441">
        <v>85</v>
      </c>
      <c r="N39" s="132">
        <v>10</v>
      </c>
      <c r="O39" t="s">
        <v>3491</v>
      </c>
      <c r="P39" s="133">
        <v>74</v>
      </c>
      <c r="Q39" s="308">
        <v>22</v>
      </c>
      <c r="R39" s="308" t="s">
        <v>2718</v>
      </c>
      <c r="S39" s="309">
        <v>166</v>
      </c>
      <c r="T39" s="132">
        <v>16</v>
      </c>
      <c r="U39" t="s">
        <v>1966</v>
      </c>
      <c r="V39" s="133">
        <v>143</v>
      </c>
      <c r="W39" s="307">
        <v>15</v>
      </c>
      <c r="X39" s="308" t="s">
        <v>1211</v>
      </c>
      <c r="Y39" s="309">
        <v>79</v>
      </c>
      <c r="Z39" s="275">
        <v>18</v>
      </c>
      <c r="AA39" s="275" t="s">
        <v>475</v>
      </c>
      <c r="AB39" s="275">
        <v>176</v>
      </c>
      <c r="AC39" s="81">
        <v>14</v>
      </c>
      <c r="AD39" s="82">
        <v>182979</v>
      </c>
      <c r="AE39" s="83">
        <v>140</v>
      </c>
      <c r="AF39" s="63">
        <v>15</v>
      </c>
      <c r="AG39" s="14">
        <v>165043</v>
      </c>
      <c r="AH39" s="64">
        <v>176</v>
      </c>
      <c r="AI39" s="81">
        <v>10</v>
      </c>
      <c r="AJ39" s="82">
        <v>135565</v>
      </c>
      <c r="AK39" s="83">
        <v>139</v>
      </c>
      <c r="AL39" s="63">
        <v>10</v>
      </c>
      <c r="AM39" s="14">
        <v>129045</v>
      </c>
      <c r="AN39" s="64">
        <v>92</v>
      </c>
      <c r="AO39" s="81">
        <v>9</v>
      </c>
      <c r="AP39" s="82">
        <v>182933</v>
      </c>
      <c r="AQ39" s="83">
        <v>152</v>
      </c>
      <c r="AR39" s="63">
        <v>10</v>
      </c>
      <c r="AS39" s="14">
        <v>129180</v>
      </c>
      <c r="AT39" s="64">
        <v>142</v>
      </c>
      <c r="AU39" s="81">
        <v>14</v>
      </c>
      <c r="AV39" s="82">
        <v>171539</v>
      </c>
      <c r="AW39" s="83">
        <v>63</v>
      </c>
      <c r="AX39" s="63">
        <v>4</v>
      </c>
      <c r="AY39" s="14">
        <v>246600</v>
      </c>
      <c r="AZ39" s="64">
        <v>156</v>
      </c>
      <c r="BA39" s="81"/>
      <c r="BB39" s="82"/>
      <c r="BC39" s="83"/>
      <c r="BD39" s="132"/>
      <c r="BF39" s="133"/>
      <c r="BG39" s="142"/>
      <c r="BH39" s="143"/>
      <c r="BI39" s="144"/>
      <c r="BJ39" s="132"/>
      <c r="BL39" s="133"/>
      <c r="BM39" s="142"/>
      <c r="BN39" s="143"/>
      <c r="BO39" s="144"/>
      <c r="BP39" s="63"/>
      <c r="BR39" s="64"/>
    </row>
    <row r="40" spans="1:70" x14ac:dyDescent="0.2">
      <c r="A40" t="s">
        <v>207</v>
      </c>
      <c r="B40" s="527">
        <v>5</v>
      </c>
      <c r="C40" s="528" t="s">
        <v>2691</v>
      </c>
      <c r="D40" s="529">
        <v>49</v>
      </c>
      <c r="E40" s="439">
        <v>16</v>
      </c>
      <c r="F40" s="440" t="s">
        <v>5746</v>
      </c>
      <c r="G40" s="441">
        <v>25</v>
      </c>
      <c r="H40" s="132">
        <v>11</v>
      </c>
      <c r="I40" t="s">
        <v>4997</v>
      </c>
      <c r="J40" s="133">
        <v>60</v>
      </c>
      <c r="K40" s="439">
        <v>13</v>
      </c>
      <c r="L40" s="440" t="s">
        <v>4252</v>
      </c>
      <c r="M40" s="441">
        <v>86</v>
      </c>
      <c r="N40" s="132">
        <v>14</v>
      </c>
      <c r="O40" t="s">
        <v>3492</v>
      </c>
      <c r="P40" s="133">
        <v>60</v>
      </c>
      <c r="Q40" s="308">
        <v>12</v>
      </c>
      <c r="R40" s="308" t="s">
        <v>2719</v>
      </c>
      <c r="S40" s="309">
        <v>56</v>
      </c>
      <c r="T40" s="132">
        <v>13</v>
      </c>
      <c r="U40" t="s">
        <v>1967</v>
      </c>
      <c r="V40" s="133">
        <v>92</v>
      </c>
      <c r="W40" s="307">
        <v>15</v>
      </c>
      <c r="X40" s="308" t="s">
        <v>1212</v>
      </c>
      <c r="Y40" s="309">
        <v>94</v>
      </c>
      <c r="Z40" s="275">
        <v>21</v>
      </c>
      <c r="AA40" s="275" t="s">
        <v>476</v>
      </c>
      <c r="AB40" s="275">
        <v>151</v>
      </c>
      <c r="AC40" s="81">
        <v>11</v>
      </c>
      <c r="AD40" s="82">
        <v>169315</v>
      </c>
      <c r="AE40" s="83">
        <v>93</v>
      </c>
      <c r="AF40" s="63">
        <v>14</v>
      </c>
      <c r="AG40" s="14">
        <v>193718</v>
      </c>
      <c r="AH40" s="64">
        <v>111</v>
      </c>
      <c r="AI40" s="81">
        <v>10</v>
      </c>
      <c r="AJ40" s="82">
        <v>123796</v>
      </c>
      <c r="AK40" s="83">
        <v>65</v>
      </c>
      <c r="AL40" s="63">
        <v>13</v>
      </c>
      <c r="AM40" s="14">
        <v>184719</v>
      </c>
      <c r="AN40" s="64">
        <v>103</v>
      </c>
      <c r="AO40" s="81">
        <v>11</v>
      </c>
      <c r="AP40" s="82">
        <v>165882</v>
      </c>
      <c r="AQ40" s="83">
        <v>154</v>
      </c>
      <c r="AR40" s="63">
        <v>8</v>
      </c>
      <c r="AS40" s="14">
        <v>228050</v>
      </c>
      <c r="AT40" s="64">
        <v>136</v>
      </c>
      <c r="AU40" s="81">
        <v>6</v>
      </c>
      <c r="AV40" s="82">
        <v>365733</v>
      </c>
      <c r="AW40" s="83">
        <v>174</v>
      </c>
      <c r="AX40" s="63">
        <v>16</v>
      </c>
      <c r="AY40" s="14">
        <v>239247</v>
      </c>
      <c r="AZ40" s="64">
        <v>72</v>
      </c>
      <c r="BA40" s="81"/>
      <c r="BB40" s="82"/>
      <c r="BC40" s="83"/>
      <c r="BD40" s="132"/>
      <c r="BF40" s="133"/>
      <c r="BG40" s="142"/>
      <c r="BH40" s="143"/>
      <c r="BI40" s="144"/>
      <c r="BJ40" s="132"/>
      <c r="BL40" s="133"/>
      <c r="BM40" s="142"/>
      <c r="BN40" s="143"/>
      <c r="BO40" s="144"/>
      <c r="BP40" s="63"/>
      <c r="BR40" s="64"/>
    </row>
    <row r="41" spans="1:70" x14ac:dyDescent="0.2">
      <c r="A41" t="s">
        <v>208</v>
      </c>
      <c r="B41" s="527">
        <v>4</v>
      </c>
      <c r="C41" s="528" t="s">
        <v>6465</v>
      </c>
      <c r="D41" s="529">
        <v>11</v>
      </c>
      <c r="E41" s="439">
        <v>0</v>
      </c>
      <c r="F41" s="440" t="s">
        <v>270</v>
      </c>
      <c r="G41" s="441">
        <v>0</v>
      </c>
      <c r="H41" s="132">
        <v>3</v>
      </c>
      <c r="I41" t="s">
        <v>4998</v>
      </c>
      <c r="J41" s="133">
        <v>54</v>
      </c>
      <c r="K41" s="439">
        <v>4</v>
      </c>
      <c r="L41" s="440" t="s">
        <v>4253</v>
      </c>
      <c r="M41" s="441">
        <v>115</v>
      </c>
      <c r="N41" s="132">
        <v>4</v>
      </c>
      <c r="O41" t="s">
        <v>3493</v>
      </c>
      <c r="P41" s="133">
        <v>62</v>
      </c>
      <c r="Q41" s="308">
        <v>2</v>
      </c>
      <c r="R41" s="308" t="s">
        <v>2720</v>
      </c>
      <c r="S41" s="309">
        <v>109</v>
      </c>
      <c r="T41" s="132">
        <v>1</v>
      </c>
      <c r="U41" t="s">
        <v>1788</v>
      </c>
      <c r="V41" s="133">
        <v>66</v>
      </c>
      <c r="W41" s="307">
        <v>6</v>
      </c>
      <c r="X41" s="308" t="s">
        <v>1213</v>
      </c>
      <c r="Y41" s="309">
        <v>208</v>
      </c>
      <c r="Z41" s="275">
        <v>4</v>
      </c>
      <c r="AA41" s="275" t="s">
        <v>477</v>
      </c>
      <c r="AB41" s="275">
        <v>289</v>
      </c>
      <c r="AC41" s="81">
        <v>1</v>
      </c>
      <c r="AD41" s="82">
        <v>84900</v>
      </c>
      <c r="AE41" s="83">
        <v>134</v>
      </c>
      <c r="AF41" s="63">
        <v>1</v>
      </c>
      <c r="AG41" s="14">
        <v>145900</v>
      </c>
      <c r="AH41" s="64">
        <v>390</v>
      </c>
      <c r="AI41" s="81">
        <v>1</v>
      </c>
      <c r="AJ41" s="82">
        <v>148000</v>
      </c>
      <c r="AK41" s="83">
        <v>144</v>
      </c>
      <c r="AL41" s="63">
        <v>1</v>
      </c>
      <c r="AM41" s="14">
        <v>65000</v>
      </c>
      <c r="AN41" s="64">
        <v>297</v>
      </c>
      <c r="AO41" s="81">
        <v>3</v>
      </c>
      <c r="AP41" s="82">
        <v>79333</v>
      </c>
      <c r="AQ41" s="83">
        <v>43</v>
      </c>
      <c r="AR41" s="63">
        <v>2</v>
      </c>
      <c r="AS41" s="14">
        <v>263875</v>
      </c>
      <c r="AT41" s="64">
        <v>141</v>
      </c>
      <c r="AU41" s="81">
        <v>1</v>
      </c>
      <c r="AV41" s="82">
        <v>200000</v>
      </c>
      <c r="AW41" s="83">
        <v>67</v>
      </c>
      <c r="AX41" s="63">
        <v>2</v>
      </c>
      <c r="AY41" s="14">
        <v>237500</v>
      </c>
      <c r="AZ41" s="64">
        <v>205</v>
      </c>
      <c r="BA41" s="81"/>
      <c r="BB41" s="82"/>
      <c r="BC41" s="83"/>
      <c r="BD41" s="132"/>
      <c r="BF41" s="133"/>
      <c r="BG41" s="142"/>
      <c r="BH41" s="143"/>
      <c r="BI41" s="144"/>
      <c r="BJ41" s="132"/>
      <c r="BL41" s="133"/>
      <c r="BM41" s="142"/>
      <c r="BN41" s="143"/>
      <c r="BO41" s="144"/>
      <c r="BP41" s="63"/>
      <c r="BR41" s="64"/>
    </row>
    <row r="42" spans="1:70" x14ac:dyDescent="0.2">
      <c r="A42" t="s">
        <v>209</v>
      </c>
      <c r="B42" s="527">
        <v>3</v>
      </c>
      <c r="C42" s="528" t="s">
        <v>5374</v>
      </c>
      <c r="D42" s="529">
        <v>16</v>
      </c>
      <c r="E42" s="439">
        <v>12</v>
      </c>
      <c r="F42" s="440" t="s">
        <v>5747</v>
      </c>
      <c r="G42" s="441">
        <v>15</v>
      </c>
      <c r="H42" s="132">
        <v>5</v>
      </c>
      <c r="I42" t="s">
        <v>4999</v>
      </c>
      <c r="J42" s="133">
        <v>90</v>
      </c>
      <c r="K42" s="439">
        <v>6</v>
      </c>
      <c r="L42" s="440" t="s">
        <v>4254</v>
      </c>
      <c r="M42" s="441">
        <v>96</v>
      </c>
      <c r="N42" s="132">
        <v>10</v>
      </c>
      <c r="O42" t="s">
        <v>3494</v>
      </c>
      <c r="P42" s="133">
        <v>73</v>
      </c>
      <c r="Q42" s="308">
        <v>13</v>
      </c>
      <c r="R42" s="308" t="s">
        <v>2721</v>
      </c>
      <c r="S42" s="309">
        <v>58</v>
      </c>
      <c r="T42" s="132">
        <v>10</v>
      </c>
      <c r="U42" t="s">
        <v>1968</v>
      </c>
      <c r="V42" s="133">
        <v>133</v>
      </c>
      <c r="W42" s="307">
        <v>10</v>
      </c>
      <c r="X42" s="308" t="s">
        <v>1214</v>
      </c>
      <c r="Y42" s="309">
        <v>122</v>
      </c>
      <c r="Z42" s="275">
        <v>7</v>
      </c>
      <c r="AA42" s="275" t="s">
        <v>478</v>
      </c>
      <c r="AB42" s="275">
        <v>202</v>
      </c>
      <c r="AC42" s="81">
        <v>10</v>
      </c>
      <c r="AD42" s="82">
        <v>133660</v>
      </c>
      <c r="AE42" s="83">
        <v>142</v>
      </c>
      <c r="AF42" s="63">
        <v>10</v>
      </c>
      <c r="AG42" s="14">
        <v>131225</v>
      </c>
      <c r="AH42" s="64">
        <v>193</v>
      </c>
      <c r="AI42" s="81">
        <v>7</v>
      </c>
      <c r="AJ42" s="82">
        <v>132386</v>
      </c>
      <c r="AK42" s="83">
        <v>128</v>
      </c>
      <c r="AL42" s="63">
        <v>4</v>
      </c>
      <c r="AM42" s="14">
        <v>99050</v>
      </c>
      <c r="AN42" s="64">
        <v>49</v>
      </c>
      <c r="AO42" s="81">
        <v>4</v>
      </c>
      <c r="AP42" s="82">
        <v>124750</v>
      </c>
      <c r="AQ42" s="83">
        <v>130</v>
      </c>
      <c r="AR42" s="63">
        <v>6</v>
      </c>
      <c r="AS42" s="14">
        <v>157558</v>
      </c>
      <c r="AT42" s="64">
        <v>144</v>
      </c>
      <c r="AU42" s="81">
        <v>7</v>
      </c>
      <c r="AV42" s="82">
        <v>170257</v>
      </c>
      <c r="AW42" s="83">
        <v>176</v>
      </c>
      <c r="AX42" s="63">
        <v>6</v>
      </c>
      <c r="AY42" s="14">
        <v>130383</v>
      </c>
      <c r="AZ42" s="64">
        <v>136</v>
      </c>
      <c r="BA42" s="81"/>
      <c r="BB42" s="82"/>
      <c r="BC42" s="83"/>
      <c r="BD42" s="132"/>
      <c r="BF42" s="133"/>
      <c r="BG42" s="142"/>
      <c r="BH42" s="143"/>
      <c r="BI42" s="144"/>
      <c r="BJ42" s="132"/>
      <c r="BL42" s="133"/>
      <c r="BM42" s="142"/>
      <c r="BN42" s="143"/>
      <c r="BO42" s="144"/>
      <c r="BP42" s="63"/>
      <c r="BR42" s="64"/>
    </row>
    <row r="43" spans="1:70" x14ac:dyDescent="0.2">
      <c r="A43" t="s">
        <v>210</v>
      </c>
      <c r="B43" s="527">
        <v>56</v>
      </c>
      <c r="C43" s="528" t="s">
        <v>6466</v>
      </c>
      <c r="D43" s="529">
        <v>21</v>
      </c>
      <c r="E43" s="439">
        <v>111</v>
      </c>
      <c r="F43" s="440" t="s">
        <v>5748</v>
      </c>
      <c r="G43" s="441">
        <v>23</v>
      </c>
      <c r="H43" s="132">
        <v>138</v>
      </c>
      <c r="I43" t="s">
        <v>5000</v>
      </c>
      <c r="J43" s="133">
        <v>28</v>
      </c>
      <c r="K43" s="439">
        <v>76</v>
      </c>
      <c r="L43" s="440" t="s">
        <v>4255</v>
      </c>
      <c r="M43" s="441">
        <v>68</v>
      </c>
      <c r="N43" s="132">
        <v>101</v>
      </c>
      <c r="O43" t="s">
        <v>3495</v>
      </c>
      <c r="P43" s="133">
        <v>47</v>
      </c>
      <c r="Q43" s="308">
        <v>108</v>
      </c>
      <c r="R43" s="308" t="s">
        <v>2722</v>
      </c>
      <c r="S43" s="309">
        <v>53</v>
      </c>
      <c r="T43" s="132">
        <v>114</v>
      </c>
      <c r="U43" t="s">
        <v>1969</v>
      </c>
      <c r="V43" s="133">
        <v>52</v>
      </c>
      <c r="W43" s="307">
        <v>99</v>
      </c>
      <c r="X43" s="308" t="s">
        <v>1215</v>
      </c>
      <c r="Y43" s="309">
        <v>139</v>
      </c>
      <c r="Z43" s="275">
        <v>114</v>
      </c>
      <c r="AA43" s="275" t="s">
        <v>479</v>
      </c>
      <c r="AB43" s="275">
        <v>102</v>
      </c>
      <c r="AC43" s="81">
        <v>76</v>
      </c>
      <c r="AD43" s="82">
        <v>137205</v>
      </c>
      <c r="AE43" s="83">
        <v>130</v>
      </c>
      <c r="AF43" s="63">
        <v>84</v>
      </c>
      <c r="AG43" s="14">
        <v>125162</v>
      </c>
      <c r="AH43" s="64">
        <v>120</v>
      </c>
      <c r="AI43" s="81">
        <v>76</v>
      </c>
      <c r="AJ43" s="82">
        <v>115970</v>
      </c>
      <c r="AK43" s="83">
        <v>95</v>
      </c>
      <c r="AL43" s="63">
        <v>61</v>
      </c>
      <c r="AM43" s="14">
        <v>106771</v>
      </c>
      <c r="AN43" s="64">
        <v>163</v>
      </c>
      <c r="AO43" s="81">
        <v>72</v>
      </c>
      <c r="AP43" s="82">
        <v>143478</v>
      </c>
      <c r="AQ43" s="83">
        <v>139</v>
      </c>
      <c r="AR43" s="63">
        <v>52</v>
      </c>
      <c r="AS43" s="14">
        <v>155527</v>
      </c>
      <c r="AT43" s="64">
        <v>140</v>
      </c>
      <c r="AU43" s="81">
        <v>91</v>
      </c>
      <c r="AV43" s="82">
        <v>162095</v>
      </c>
      <c r="AW43" s="83">
        <v>110</v>
      </c>
      <c r="AX43" s="63">
        <v>123</v>
      </c>
      <c r="AY43" s="14">
        <v>164839</v>
      </c>
      <c r="AZ43" s="64">
        <v>100</v>
      </c>
      <c r="BA43" s="81"/>
      <c r="BB43" s="82"/>
      <c r="BC43" s="83"/>
      <c r="BD43" s="132"/>
      <c r="BF43" s="133"/>
      <c r="BG43" s="142"/>
      <c r="BH43" s="143"/>
      <c r="BI43" s="144"/>
      <c r="BJ43" s="132"/>
      <c r="BL43" s="133"/>
      <c r="BM43" s="142"/>
      <c r="BN43" s="143"/>
      <c r="BO43" s="144"/>
      <c r="BP43" s="63"/>
      <c r="BR43" s="64"/>
    </row>
    <row r="44" spans="1:70" x14ac:dyDescent="0.2">
      <c r="A44" s="37" t="s">
        <v>155</v>
      </c>
      <c r="B44" s="527">
        <v>5</v>
      </c>
      <c r="C44" s="528" t="s">
        <v>6467</v>
      </c>
      <c r="D44" s="529">
        <v>22</v>
      </c>
      <c r="E44" s="448">
        <v>4</v>
      </c>
      <c r="F44" s="443" t="s">
        <v>5749</v>
      </c>
      <c r="G44" s="444">
        <v>52</v>
      </c>
      <c r="H44" s="132">
        <v>9</v>
      </c>
      <c r="I44" t="s">
        <v>5001</v>
      </c>
      <c r="J44" s="133">
        <v>13</v>
      </c>
      <c r="K44" s="439">
        <v>3</v>
      </c>
      <c r="L44" s="440" t="s">
        <v>4256</v>
      </c>
      <c r="M44" s="441">
        <v>23</v>
      </c>
      <c r="N44" s="132">
        <v>3</v>
      </c>
      <c r="O44" t="s">
        <v>3496</v>
      </c>
      <c r="P44" s="133">
        <v>184</v>
      </c>
      <c r="Q44" s="311">
        <v>2</v>
      </c>
      <c r="R44" s="311" t="s">
        <v>2723</v>
      </c>
      <c r="S44" s="312">
        <v>26</v>
      </c>
      <c r="T44" s="132">
        <v>1</v>
      </c>
      <c r="U44" t="s">
        <v>1970</v>
      </c>
      <c r="V44" s="133">
        <v>9</v>
      </c>
      <c r="W44" s="310">
        <v>5</v>
      </c>
      <c r="X44" s="311" t="s">
        <v>1216</v>
      </c>
      <c r="Y44" s="312">
        <v>181</v>
      </c>
      <c r="Z44" s="275">
        <v>0</v>
      </c>
      <c r="AA44" s="275" t="s">
        <v>270</v>
      </c>
      <c r="AB44" s="275">
        <v>0</v>
      </c>
      <c r="AC44" s="84">
        <v>1</v>
      </c>
      <c r="AD44" s="85">
        <v>128000</v>
      </c>
      <c r="AE44" s="86">
        <v>101</v>
      </c>
      <c r="AF44" s="65">
        <v>3</v>
      </c>
      <c r="AG44" s="15">
        <v>183333</v>
      </c>
      <c r="AH44" s="66">
        <v>103</v>
      </c>
      <c r="AI44" s="84">
        <v>2</v>
      </c>
      <c r="AJ44" s="85">
        <v>125950</v>
      </c>
      <c r="AK44" s="86">
        <v>413</v>
      </c>
      <c r="AL44" s="65">
        <v>4</v>
      </c>
      <c r="AM44" s="15">
        <v>159375</v>
      </c>
      <c r="AN44" s="66">
        <v>388</v>
      </c>
      <c r="AO44" s="84">
        <v>2</v>
      </c>
      <c r="AP44" s="85">
        <v>150250</v>
      </c>
      <c r="AQ44" s="86">
        <v>59</v>
      </c>
      <c r="AR44" s="65">
        <v>3</v>
      </c>
      <c r="AS44" s="15">
        <v>164300</v>
      </c>
      <c r="AT44" s="66">
        <v>195</v>
      </c>
      <c r="AU44" s="84">
        <v>3</v>
      </c>
      <c r="AV44" s="85">
        <v>181500</v>
      </c>
      <c r="AW44" s="86">
        <v>275</v>
      </c>
      <c r="AX44" s="65">
        <v>2</v>
      </c>
      <c r="AY44" s="15">
        <v>175950</v>
      </c>
      <c r="AZ44" s="66">
        <v>185</v>
      </c>
      <c r="BA44" s="84"/>
      <c r="BB44" s="85"/>
      <c r="BC44" s="86"/>
      <c r="BD44" s="128"/>
      <c r="BE44" s="37"/>
      <c r="BF44" s="129"/>
      <c r="BG44" s="136"/>
      <c r="BH44" s="137"/>
      <c r="BI44" s="138"/>
      <c r="BJ44" s="128"/>
      <c r="BK44" s="37"/>
      <c r="BL44" s="129"/>
      <c r="BM44" s="136"/>
      <c r="BN44" s="137"/>
      <c r="BO44" s="138"/>
      <c r="BP44" s="65"/>
      <c r="BQ44" s="15"/>
      <c r="BR44" s="66"/>
    </row>
    <row r="45" spans="1:70" x14ac:dyDescent="0.2">
      <c r="B45" s="538"/>
      <c r="C45" s="539"/>
      <c r="D45" s="540"/>
      <c r="E45" s="223"/>
      <c r="F45" s="224"/>
      <c r="G45" s="225"/>
      <c r="H45" s="388"/>
      <c r="I45" s="394"/>
      <c r="J45" s="390"/>
      <c r="K45" s="377"/>
      <c r="L45" s="378"/>
      <c r="M45" s="379"/>
      <c r="N45" s="393"/>
      <c r="O45" s="393"/>
      <c r="P45" s="387"/>
      <c r="Q45" s="378"/>
      <c r="R45" s="378"/>
      <c r="S45" s="379"/>
      <c r="T45" s="386"/>
      <c r="U45" s="393"/>
      <c r="V45" s="387"/>
      <c r="W45" s="322"/>
      <c r="X45" s="323"/>
      <c r="Y45" s="324"/>
      <c r="Z45" s="155"/>
      <c r="AA45" s="155"/>
      <c r="AB45" s="156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63"/>
      <c r="AT45" s="64"/>
      <c r="AU45" s="142"/>
      <c r="AV45" s="143"/>
      <c r="AW45" s="144"/>
      <c r="AX45" s="132"/>
      <c r="AZ45" s="133"/>
      <c r="BA45" s="142"/>
      <c r="BB45" s="143"/>
      <c r="BC45" s="144"/>
      <c r="BD45" s="132"/>
      <c r="BF45" s="133"/>
      <c r="BG45" s="142"/>
      <c r="BH45" s="143"/>
      <c r="BI45" s="144"/>
      <c r="BJ45" s="132"/>
      <c r="BL45" s="133"/>
      <c r="BM45" s="142"/>
      <c r="BN45" s="143"/>
      <c r="BO45" s="144"/>
      <c r="BP45" s="63"/>
      <c r="BR45" s="64"/>
    </row>
    <row r="46" spans="1:70" x14ac:dyDescent="0.2">
      <c r="A46" s="21" t="s">
        <v>193</v>
      </c>
      <c r="B46" s="100"/>
      <c r="C46" s="21"/>
      <c r="D46" s="101"/>
      <c r="E46" s="123"/>
      <c r="F46" s="124"/>
      <c r="G46" s="125"/>
      <c r="H46" s="391"/>
      <c r="I46" s="4"/>
      <c r="J46" s="392"/>
      <c r="K46" s="123"/>
      <c r="L46" s="124"/>
      <c r="M46" s="125"/>
      <c r="P46" s="133"/>
      <c r="Q46" s="224"/>
      <c r="R46" s="224"/>
      <c r="S46" s="225"/>
      <c r="T46" s="132"/>
      <c r="V46" s="133"/>
      <c r="W46" s="325"/>
      <c r="X46" s="326"/>
      <c r="Y46" s="327"/>
      <c r="Z46" s="3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1"/>
      <c r="AP46" s="82"/>
      <c r="AQ46" s="83"/>
      <c r="AR46" s="63"/>
      <c r="AT46" s="64"/>
      <c r="AU46" s="114"/>
      <c r="AV46" s="115"/>
      <c r="AW46" s="116"/>
      <c r="AX46" s="107"/>
      <c r="AY46" s="7"/>
      <c r="AZ46" s="108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145"/>
      <c r="BN46" s="146"/>
      <c r="BO46" s="147"/>
      <c r="BP46" s="63"/>
      <c r="BR46" s="64"/>
    </row>
    <row r="47" spans="1:70" x14ac:dyDescent="0.2">
      <c r="A47" s="19">
        <f ca="1">TODAY()</f>
        <v>45148</v>
      </c>
      <c r="B47" s="388">
        <v>2023</v>
      </c>
      <c r="C47" s="394"/>
      <c r="D47" s="390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4">
        <v>2019</v>
      </c>
      <c r="O47" s="4"/>
      <c r="P47" s="133"/>
      <c r="Q47" s="338">
        <v>2018</v>
      </c>
      <c r="R47" s="338"/>
      <c r="S47" s="339"/>
      <c r="T47" s="391">
        <v>2017</v>
      </c>
      <c r="U47" s="4"/>
      <c r="V47" s="392"/>
      <c r="W47" s="328"/>
      <c r="X47" s="329"/>
      <c r="Y47" s="330"/>
      <c r="Z47" s="3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102">
        <v>2011</v>
      </c>
      <c r="AM47" s="103"/>
      <c r="AN47" s="104"/>
      <c r="AO47" s="117">
        <v>2010</v>
      </c>
      <c r="AP47" s="118"/>
      <c r="AQ47" s="11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8"/>
      <c r="BO47" s="89"/>
      <c r="BP47" s="63"/>
      <c r="BR47" s="64"/>
    </row>
    <row r="48" spans="1:70" x14ac:dyDescent="0.2">
      <c r="B48" s="250" t="s">
        <v>262</v>
      </c>
      <c r="C48" s="251" t="s">
        <v>263</v>
      </c>
      <c r="D48" s="252" t="s">
        <v>264</v>
      </c>
      <c r="E48" s="226" t="s">
        <v>262</v>
      </c>
      <c r="F48" s="227" t="s">
        <v>263</v>
      </c>
      <c r="G48" s="228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4" t="s">
        <v>262</v>
      </c>
      <c r="O48" s="4" t="s">
        <v>263</v>
      </c>
      <c r="P48" s="39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4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46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73" t="s">
        <v>263</v>
      </c>
      <c r="BO48" s="74" t="s">
        <v>264</v>
      </c>
      <c r="BP48" s="63"/>
      <c r="BR48" s="64"/>
    </row>
    <row r="49" spans="1:70" x14ac:dyDescent="0.2">
      <c r="A49" s="34" t="s">
        <v>241</v>
      </c>
      <c r="B49" s="541">
        <v>316</v>
      </c>
      <c r="C49" s="542" t="s">
        <v>6483</v>
      </c>
      <c r="D49" s="543">
        <v>26</v>
      </c>
      <c r="E49" s="492">
        <v>409</v>
      </c>
      <c r="F49" s="461" t="s">
        <v>5768</v>
      </c>
      <c r="G49" s="462">
        <v>24</v>
      </c>
      <c r="H49" s="248">
        <v>407</v>
      </c>
      <c r="I49" s="35" t="s">
        <v>5021</v>
      </c>
      <c r="J49" s="249">
        <v>22</v>
      </c>
      <c r="K49" s="313">
        <v>387</v>
      </c>
      <c r="L49" s="461" t="s">
        <v>4276</v>
      </c>
      <c r="M49" s="462">
        <v>56</v>
      </c>
      <c r="N49" s="35">
        <v>439</v>
      </c>
      <c r="O49" s="35" t="s">
        <v>3518</v>
      </c>
      <c r="P49" s="249">
        <v>61</v>
      </c>
      <c r="Q49" s="314">
        <v>473</v>
      </c>
      <c r="R49" s="314" t="s">
        <v>2765</v>
      </c>
      <c r="S49" s="315">
        <v>80</v>
      </c>
      <c r="T49" s="248">
        <v>449</v>
      </c>
      <c r="U49" s="35" t="s">
        <v>1991</v>
      </c>
      <c r="V49" s="249">
        <v>100</v>
      </c>
      <c r="W49" s="313">
        <v>403</v>
      </c>
      <c r="X49" s="314" t="s">
        <v>1374</v>
      </c>
      <c r="Y49" s="315">
        <v>112</v>
      </c>
      <c r="Z49" s="47">
        <v>398</v>
      </c>
      <c r="AA49" s="47">
        <v>109776</v>
      </c>
      <c r="AB49" s="60">
        <v>124</v>
      </c>
      <c r="AC49" s="75">
        <v>340</v>
      </c>
      <c r="AD49" s="76">
        <v>114409</v>
      </c>
      <c r="AE49" s="77">
        <v>124</v>
      </c>
      <c r="AF49" s="59">
        <v>347</v>
      </c>
      <c r="AG49" s="47">
        <v>122379</v>
      </c>
      <c r="AH49" s="60">
        <v>137</v>
      </c>
      <c r="AI49" s="75">
        <v>298</v>
      </c>
      <c r="AJ49" s="76">
        <v>113784</v>
      </c>
      <c r="AK49" s="77">
        <v>130</v>
      </c>
      <c r="AL49" s="28">
        <v>258</v>
      </c>
      <c r="AM49" s="28">
        <v>96540</v>
      </c>
      <c r="AN49" s="28">
        <v>134</v>
      </c>
      <c r="AO49" s="96">
        <v>314</v>
      </c>
      <c r="AP49" s="95">
        <v>119457</v>
      </c>
      <c r="AQ49" s="97">
        <v>118</v>
      </c>
      <c r="AR49" s="28">
        <v>278</v>
      </c>
      <c r="AS49" s="28">
        <v>109636</v>
      </c>
      <c r="AT49" s="28">
        <v>111</v>
      </c>
      <c r="AU49" s="96">
        <v>369</v>
      </c>
      <c r="AV49" s="95">
        <v>118744</v>
      </c>
      <c r="AW49" s="97">
        <v>115</v>
      </c>
      <c r="AX49" s="28">
        <v>516</v>
      </c>
      <c r="AY49" s="28">
        <v>123566</v>
      </c>
      <c r="AZ49" s="28">
        <v>114</v>
      </c>
      <c r="BA49" s="148"/>
      <c r="BB49" s="149"/>
      <c r="BC49" s="150"/>
      <c r="BD49" s="44"/>
      <c r="BE49" s="44"/>
      <c r="BF49" s="44"/>
      <c r="BG49" s="139"/>
      <c r="BH49" s="140"/>
      <c r="BI49" s="141"/>
      <c r="BJ49" s="44"/>
      <c r="BK49" s="44"/>
      <c r="BL49" s="44"/>
      <c r="BM49" s="139"/>
      <c r="BN49" s="140"/>
      <c r="BO49" s="141"/>
      <c r="BP49" s="41"/>
      <c r="BQ49" s="41"/>
      <c r="BR49" s="135"/>
    </row>
    <row r="50" spans="1:70" x14ac:dyDescent="0.2">
      <c r="A50" t="s">
        <v>214</v>
      </c>
      <c r="B50" s="527">
        <v>5</v>
      </c>
      <c r="C50" s="528" t="s">
        <v>6469</v>
      </c>
      <c r="D50" s="529">
        <v>17</v>
      </c>
      <c r="E50" s="439">
        <v>4</v>
      </c>
      <c r="F50" s="440" t="s">
        <v>5751</v>
      </c>
      <c r="G50" s="441">
        <v>23</v>
      </c>
      <c r="H50" s="132">
        <v>6</v>
      </c>
      <c r="I50" t="s">
        <v>5003</v>
      </c>
      <c r="J50" s="133">
        <v>8</v>
      </c>
      <c r="K50" s="307">
        <v>6</v>
      </c>
      <c r="L50" s="440" t="s">
        <v>4258</v>
      </c>
      <c r="M50" s="441">
        <v>63</v>
      </c>
      <c r="N50" s="132">
        <v>6</v>
      </c>
      <c r="O50" t="s">
        <v>3498</v>
      </c>
      <c r="P50" s="133">
        <v>51</v>
      </c>
      <c r="Q50" s="308">
        <v>3</v>
      </c>
      <c r="R50" s="308" t="s">
        <v>2745</v>
      </c>
      <c r="S50" s="309">
        <v>47</v>
      </c>
      <c r="T50" s="132">
        <v>6</v>
      </c>
      <c r="U50" t="s">
        <v>1972</v>
      </c>
      <c r="V50" s="133">
        <v>110</v>
      </c>
      <c r="W50" s="307">
        <v>5</v>
      </c>
      <c r="X50" s="308" t="s">
        <v>1217</v>
      </c>
      <c r="Y50" s="309">
        <v>205</v>
      </c>
      <c r="Z50" s="275">
        <v>3</v>
      </c>
      <c r="AA50" s="275" t="s">
        <v>480</v>
      </c>
      <c r="AB50" s="275">
        <v>132</v>
      </c>
      <c r="AC50" s="81">
        <v>4</v>
      </c>
      <c r="AD50" s="82">
        <v>232500</v>
      </c>
      <c r="AE50" s="83">
        <v>177</v>
      </c>
      <c r="AF50" s="63">
        <v>4</v>
      </c>
      <c r="AG50" s="14">
        <v>162850</v>
      </c>
      <c r="AH50" s="64">
        <v>66</v>
      </c>
      <c r="AI50" s="81">
        <v>3</v>
      </c>
      <c r="AJ50" s="82">
        <v>147000</v>
      </c>
      <c r="AK50" s="83">
        <v>49</v>
      </c>
      <c r="AL50" s="63">
        <v>2</v>
      </c>
      <c r="AM50" s="14">
        <v>139950</v>
      </c>
      <c r="AN50" s="64">
        <v>64</v>
      </c>
      <c r="AO50" s="81">
        <v>3</v>
      </c>
      <c r="AP50" s="82">
        <v>258167</v>
      </c>
      <c r="AQ50" s="83">
        <v>67</v>
      </c>
      <c r="AR50" s="63">
        <v>2</v>
      </c>
      <c r="AS50" s="14">
        <v>255000</v>
      </c>
      <c r="AT50" s="64">
        <v>195</v>
      </c>
      <c r="AU50" s="81">
        <v>3</v>
      </c>
      <c r="AV50" s="82">
        <v>127300</v>
      </c>
      <c r="AW50" s="83">
        <v>73</v>
      </c>
      <c r="AX50" s="63">
        <v>7</v>
      </c>
      <c r="AY50" s="14">
        <v>182986</v>
      </c>
      <c r="AZ50" s="64">
        <v>156</v>
      </c>
      <c r="BA50" s="81"/>
      <c r="BB50" s="82"/>
      <c r="BC50" s="83"/>
      <c r="BD50" s="132"/>
      <c r="BF50" s="133"/>
      <c r="BG50" s="142"/>
      <c r="BH50" s="143"/>
      <c r="BI50" s="144"/>
      <c r="BJ50" s="132"/>
      <c r="BL50" s="133"/>
      <c r="BM50" s="142"/>
      <c r="BN50" s="143"/>
      <c r="BO50" s="144"/>
      <c r="BP50" s="63"/>
      <c r="BR50" s="64"/>
    </row>
    <row r="51" spans="1:70" x14ac:dyDescent="0.2">
      <c r="A51" t="s">
        <v>215</v>
      </c>
      <c r="B51" s="527">
        <v>2</v>
      </c>
      <c r="C51" s="528" t="s">
        <v>6470</v>
      </c>
      <c r="D51" s="529">
        <v>65</v>
      </c>
      <c r="E51" s="439">
        <v>3</v>
      </c>
      <c r="F51" s="440" t="s">
        <v>5752</v>
      </c>
      <c r="G51" s="441">
        <v>44</v>
      </c>
      <c r="H51" s="132">
        <v>3</v>
      </c>
      <c r="I51" t="s">
        <v>5004</v>
      </c>
      <c r="J51" s="133">
        <v>42</v>
      </c>
      <c r="K51" s="439">
        <v>2</v>
      </c>
      <c r="L51" s="440" t="s">
        <v>4259</v>
      </c>
      <c r="M51" s="441">
        <v>177</v>
      </c>
      <c r="N51" s="132">
        <v>5</v>
      </c>
      <c r="O51" t="s">
        <v>3499</v>
      </c>
      <c r="P51" s="133">
        <v>19</v>
      </c>
      <c r="Q51" s="308">
        <v>3</v>
      </c>
      <c r="R51" s="308" t="s">
        <v>2746</v>
      </c>
      <c r="S51" s="309">
        <v>19</v>
      </c>
      <c r="T51" s="132">
        <v>1</v>
      </c>
      <c r="U51" t="s">
        <v>1053</v>
      </c>
      <c r="V51" s="133">
        <v>196</v>
      </c>
      <c r="W51" s="307">
        <v>1</v>
      </c>
      <c r="X51" s="308" t="s">
        <v>1218</v>
      </c>
      <c r="Y51" s="309">
        <v>18</v>
      </c>
      <c r="Z51" s="275">
        <v>1</v>
      </c>
      <c r="AA51" s="275" t="s">
        <v>481</v>
      </c>
      <c r="AB51" s="275">
        <v>40</v>
      </c>
      <c r="AC51" s="81">
        <v>2</v>
      </c>
      <c r="AD51" s="82">
        <v>258700</v>
      </c>
      <c r="AE51" s="83">
        <v>196</v>
      </c>
      <c r="AF51" s="63">
        <v>3</v>
      </c>
      <c r="AG51" s="14">
        <v>435833</v>
      </c>
      <c r="AH51" s="64">
        <v>71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T51" s="64"/>
      <c r="AU51" s="81">
        <v>0</v>
      </c>
      <c r="AV51" s="82"/>
      <c r="AW51" s="83"/>
      <c r="AX51" s="63">
        <v>1</v>
      </c>
      <c r="AY51" s="14">
        <v>123379</v>
      </c>
      <c r="AZ51" s="64">
        <v>2</v>
      </c>
      <c r="BA51" s="81"/>
      <c r="BB51" s="82"/>
      <c r="BC51" s="83"/>
      <c r="BD51" s="132"/>
      <c r="BF51" s="133"/>
      <c r="BG51" s="142"/>
      <c r="BH51" s="143"/>
      <c r="BI51" s="144"/>
      <c r="BJ51" s="132"/>
      <c r="BL51" s="133"/>
      <c r="BM51" s="142"/>
      <c r="BN51" s="143"/>
      <c r="BO51" s="144"/>
      <c r="BP51" s="63"/>
      <c r="BR51" s="64"/>
    </row>
    <row r="52" spans="1:70" x14ac:dyDescent="0.2">
      <c r="A52" t="s">
        <v>232</v>
      </c>
      <c r="B52" s="527">
        <v>10</v>
      </c>
      <c r="C52" s="528" t="s">
        <v>6471</v>
      </c>
      <c r="D52" s="529">
        <v>16</v>
      </c>
      <c r="E52" s="439">
        <v>9</v>
      </c>
      <c r="F52" s="440" t="s">
        <v>5753</v>
      </c>
      <c r="G52" s="441">
        <v>36</v>
      </c>
      <c r="H52" s="132">
        <v>8</v>
      </c>
      <c r="I52" t="s">
        <v>5005</v>
      </c>
      <c r="J52" s="133">
        <v>15</v>
      </c>
      <c r="K52" s="439">
        <v>12</v>
      </c>
      <c r="L52" s="440" t="s">
        <v>4260</v>
      </c>
      <c r="M52" s="441">
        <v>77</v>
      </c>
      <c r="N52" s="132">
        <v>14</v>
      </c>
      <c r="O52" t="s">
        <v>3500</v>
      </c>
      <c r="P52" s="133">
        <v>61</v>
      </c>
      <c r="Q52" s="308">
        <v>7</v>
      </c>
      <c r="R52" s="308" t="s">
        <v>2747</v>
      </c>
      <c r="S52" s="309">
        <v>62</v>
      </c>
      <c r="T52" s="132">
        <v>8</v>
      </c>
      <c r="U52" t="s">
        <v>1973</v>
      </c>
      <c r="V52" s="133">
        <v>111</v>
      </c>
      <c r="W52" s="307">
        <v>13</v>
      </c>
      <c r="X52" s="308" t="s">
        <v>1219</v>
      </c>
      <c r="Y52" s="309">
        <v>76</v>
      </c>
      <c r="Z52" s="275">
        <v>11</v>
      </c>
      <c r="AA52" s="275" t="s">
        <v>482</v>
      </c>
      <c r="AB52" s="275">
        <v>166</v>
      </c>
      <c r="AC52" s="81">
        <v>11</v>
      </c>
      <c r="AD52" s="82">
        <v>135623</v>
      </c>
      <c r="AE52" s="83">
        <v>134</v>
      </c>
      <c r="AF52" s="63">
        <v>11</v>
      </c>
      <c r="AG52" s="14">
        <v>81270</v>
      </c>
      <c r="AH52" s="64">
        <v>118</v>
      </c>
      <c r="AI52" s="81">
        <v>6</v>
      </c>
      <c r="AJ52" s="82">
        <v>79333</v>
      </c>
      <c r="AK52" s="83">
        <v>242</v>
      </c>
      <c r="AL52" s="63">
        <v>5</v>
      </c>
      <c r="AM52" s="14">
        <v>90380</v>
      </c>
      <c r="AN52" s="64">
        <v>183</v>
      </c>
      <c r="AO52" s="81">
        <v>5</v>
      </c>
      <c r="AP52" s="82">
        <v>113600</v>
      </c>
      <c r="AQ52" s="83">
        <v>81</v>
      </c>
      <c r="AR52" s="63">
        <v>6</v>
      </c>
      <c r="AS52" s="14">
        <v>143700</v>
      </c>
      <c r="AT52" s="64">
        <v>72</v>
      </c>
      <c r="AU52" s="81">
        <v>13</v>
      </c>
      <c r="AV52" s="82">
        <v>137567</v>
      </c>
      <c r="AW52" s="83">
        <v>125</v>
      </c>
      <c r="AX52" s="63">
        <v>7</v>
      </c>
      <c r="AY52" s="14">
        <v>145557</v>
      </c>
      <c r="AZ52" s="64">
        <v>140</v>
      </c>
      <c r="BA52" s="81"/>
      <c r="BB52" s="82"/>
      <c r="BC52" s="83"/>
      <c r="BD52" s="132"/>
      <c r="BF52" s="133"/>
      <c r="BG52" s="142"/>
      <c r="BH52" s="143"/>
      <c r="BI52" s="144"/>
      <c r="BJ52" s="132"/>
      <c r="BL52" s="133"/>
      <c r="BM52" s="142"/>
      <c r="BN52" s="143"/>
      <c r="BO52" s="144"/>
      <c r="BP52" s="63"/>
      <c r="BR52" s="64"/>
    </row>
    <row r="53" spans="1:70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1</v>
      </c>
      <c r="F53" s="440" t="s">
        <v>5754</v>
      </c>
      <c r="G53" s="441">
        <v>52</v>
      </c>
      <c r="H53" s="132">
        <v>1</v>
      </c>
      <c r="I53" t="s">
        <v>1036</v>
      </c>
      <c r="J53" s="133">
        <v>34</v>
      </c>
      <c r="K53" s="439">
        <v>0</v>
      </c>
      <c r="L53" s="440" t="s">
        <v>270</v>
      </c>
      <c r="M53" s="441">
        <v>0</v>
      </c>
      <c r="N53" s="132">
        <v>1</v>
      </c>
      <c r="O53" t="s">
        <v>3287</v>
      </c>
      <c r="P53" s="133">
        <v>6</v>
      </c>
      <c r="Q53" s="308">
        <v>0</v>
      </c>
      <c r="R53" s="308" t="s">
        <v>270</v>
      </c>
      <c r="S53" s="309">
        <v>0</v>
      </c>
      <c r="T53" s="132">
        <v>1</v>
      </c>
      <c r="U53" t="s">
        <v>300</v>
      </c>
      <c r="V53" s="133">
        <v>9</v>
      </c>
      <c r="W53" s="307">
        <v>0</v>
      </c>
      <c r="X53" s="308" t="s">
        <v>270</v>
      </c>
      <c r="Y53" s="309">
        <v>0</v>
      </c>
      <c r="Z53" s="275">
        <v>3</v>
      </c>
      <c r="AA53" s="275" t="s">
        <v>483</v>
      </c>
      <c r="AB53" s="275">
        <v>166</v>
      </c>
      <c r="AC53" s="81">
        <v>0</v>
      </c>
      <c r="AD53" s="82">
        <v>0</v>
      </c>
      <c r="AE53" s="83">
        <v>0</v>
      </c>
      <c r="AF53" s="63">
        <v>2</v>
      </c>
      <c r="AG53" s="14">
        <v>79525</v>
      </c>
      <c r="AH53" s="64">
        <v>71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T53" s="64"/>
      <c r="AU53" s="81">
        <v>3</v>
      </c>
      <c r="AV53" s="82">
        <v>132833</v>
      </c>
      <c r="AW53" s="83">
        <v>40</v>
      </c>
      <c r="AX53" s="63">
        <v>0</v>
      </c>
      <c r="AY53" s="14"/>
      <c r="AZ53" s="64"/>
      <c r="BA53" s="81"/>
      <c r="BB53" s="82"/>
      <c r="BC53" s="83"/>
      <c r="BD53" s="132"/>
      <c r="BF53" s="133"/>
      <c r="BG53" s="142"/>
      <c r="BH53" s="143"/>
      <c r="BI53" s="144"/>
      <c r="BJ53" s="132"/>
      <c r="BL53" s="133"/>
      <c r="BM53" s="142"/>
      <c r="BN53" s="143"/>
      <c r="BO53" s="144"/>
      <c r="BP53" s="63"/>
      <c r="BR53" s="64"/>
    </row>
    <row r="54" spans="1:70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132">
        <v>1</v>
      </c>
      <c r="I54" t="s">
        <v>5006</v>
      </c>
      <c r="J54" s="133">
        <v>4</v>
      </c>
      <c r="K54" s="439">
        <v>1</v>
      </c>
      <c r="L54" s="440" t="s">
        <v>3504</v>
      </c>
      <c r="M54" s="441">
        <v>36</v>
      </c>
      <c r="N54" s="132">
        <v>1</v>
      </c>
      <c r="O54" t="s">
        <v>3288</v>
      </c>
      <c r="P54" s="133">
        <v>135</v>
      </c>
      <c r="Q54" s="308">
        <v>0</v>
      </c>
      <c r="R54" s="308" t="s">
        <v>270</v>
      </c>
      <c r="S54" s="309">
        <v>0</v>
      </c>
      <c r="T54" s="132">
        <v>3</v>
      </c>
      <c r="U54" t="s">
        <v>1974</v>
      </c>
      <c r="V54" s="133">
        <v>56</v>
      </c>
      <c r="W54" s="307">
        <v>1</v>
      </c>
      <c r="X54" s="308" t="s">
        <v>1036</v>
      </c>
      <c r="Y54" s="309">
        <v>112</v>
      </c>
      <c r="Z54" s="275">
        <v>1</v>
      </c>
      <c r="AA54" s="275" t="s">
        <v>484</v>
      </c>
      <c r="AB54" s="275">
        <v>189</v>
      </c>
      <c r="AC54" s="81">
        <v>2</v>
      </c>
      <c r="AD54" s="82">
        <v>204000</v>
      </c>
      <c r="AE54" s="83">
        <v>104</v>
      </c>
      <c r="AF54" s="63">
        <v>2</v>
      </c>
      <c r="AG54" s="14">
        <v>140000</v>
      </c>
      <c r="AH54" s="64">
        <v>95</v>
      </c>
      <c r="AI54" s="81">
        <v>1</v>
      </c>
      <c r="AJ54" s="82">
        <v>153000</v>
      </c>
      <c r="AK54" s="83">
        <v>90</v>
      </c>
      <c r="AL54" s="63">
        <v>1</v>
      </c>
      <c r="AM54" s="14">
        <v>50000</v>
      </c>
      <c r="AN54" s="64">
        <v>79</v>
      </c>
      <c r="AO54" s="81">
        <v>2</v>
      </c>
      <c r="AP54" s="82">
        <v>70750</v>
      </c>
      <c r="AQ54" s="83">
        <v>49</v>
      </c>
      <c r="AR54" s="63">
        <v>0</v>
      </c>
      <c r="AT54" s="64"/>
      <c r="AU54" s="81">
        <v>1</v>
      </c>
      <c r="AV54" s="82">
        <v>220000</v>
      </c>
      <c r="AW54" s="83">
        <v>135</v>
      </c>
      <c r="AX54" s="63">
        <v>1</v>
      </c>
      <c r="AY54" s="14">
        <v>193300</v>
      </c>
      <c r="AZ54" s="64">
        <v>5</v>
      </c>
      <c r="BA54" s="81"/>
      <c r="BB54" s="82"/>
      <c r="BC54" s="83"/>
      <c r="BD54" s="132"/>
      <c r="BF54" s="133"/>
      <c r="BG54" s="142"/>
      <c r="BH54" s="143"/>
      <c r="BI54" s="144"/>
      <c r="BJ54" s="132"/>
      <c r="BL54" s="133"/>
      <c r="BM54" s="142"/>
      <c r="BN54" s="143"/>
      <c r="BO54" s="144"/>
      <c r="BP54" s="63"/>
      <c r="BR54" s="64"/>
    </row>
    <row r="55" spans="1:70" x14ac:dyDescent="0.2">
      <c r="A55" t="s">
        <v>233</v>
      </c>
      <c r="B55" s="527">
        <v>1</v>
      </c>
      <c r="C55" s="528" t="s">
        <v>6472</v>
      </c>
      <c r="D55" s="529">
        <v>6</v>
      </c>
      <c r="E55" s="439">
        <v>5</v>
      </c>
      <c r="F55" s="440" t="s">
        <v>5755</v>
      </c>
      <c r="G55" s="441">
        <v>10</v>
      </c>
      <c r="H55" s="132">
        <v>4</v>
      </c>
      <c r="I55" t="s">
        <v>5007</v>
      </c>
      <c r="J55" s="133">
        <v>16</v>
      </c>
      <c r="K55" s="439">
        <v>1</v>
      </c>
      <c r="L55" s="440" t="s">
        <v>4071</v>
      </c>
      <c r="M55" s="441">
        <v>135</v>
      </c>
      <c r="N55" s="132">
        <v>7</v>
      </c>
      <c r="O55" t="s">
        <v>3501</v>
      </c>
      <c r="P55" s="133">
        <v>39</v>
      </c>
      <c r="Q55" s="308">
        <v>6</v>
      </c>
      <c r="R55" s="308" t="s">
        <v>2748</v>
      </c>
      <c r="S55" s="309">
        <v>42</v>
      </c>
      <c r="T55" s="132">
        <v>4</v>
      </c>
      <c r="U55" t="s">
        <v>1975</v>
      </c>
      <c r="V55" s="133">
        <v>74</v>
      </c>
      <c r="W55" s="307">
        <v>5</v>
      </c>
      <c r="X55" s="308" t="s">
        <v>1220</v>
      </c>
      <c r="Y55" s="309">
        <v>85</v>
      </c>
      <c r="Z55" s="275">
        <v>3</v>
      </c>
      <c r="AA55" s="275" t="s">
        <v>485</v>
      </c>
      <c r="AB55" s="275">
        <v>73</v>
      </c>
      <c r="AC55" s="81">
        <v>2</v>
      </c>
      <c r="AD55" s="82">
        <v>90700</v>
      </c>
      <c r="AE55" s="83">
        <v>256</v>
      </c>
      <c r="AF55" s="63">
        <v>2</v>
      </c>
      <c r="AG55" s="14">
        <v>215000</v>
      </c>
      <c r="AH55" s="64">
        <v>97</v>
      </c>
      <c r="AI55" s="81">
        <v>3</v>
      </c>
      <c r="AJ55" s="82">
        <v>225333</v>
      </c>
      <c r="AK55" s="83">
        <v>426</v>
      </c>
      <c r="AL55" s="63">
        <v>1</v>
      </c>
      <c r="AM55" s="14">
        <v>74500</v>
      </c>
      <c r="AN55" s="64">
        <v>128</v>
      </c>
      <c r="AO55" s="81">
        <v>4</v>
      </c>
      <c r="AP55" s="82">
        <v>145612</v>
      </c>
      <c r="AQ55" s="83">
        <v>56</v>
      </c>
      <c r="AR55" s="63">
        <v>3</v>
      </c>
      <c r="AS55" s="14">
        <v>149000</v>
      </c>
      <c r="AT55" s="64">
        <v>149</v>
      </c>
      <c r="AU55" s="81">
        <v>2</v>
      </c>
      <c r="AV55" s="82">
        <v>106950</v>
      </c>
      <c r="AW55" s="83">
        <v>48</v>
      </c>
      <c r="AX55" s="63">
        <v>6</v>
      </c>
      <c r="AY55" s="14">
        <v>223183</v>
      </c>
      <c r="AZ55" s="64">
        <v>105</v>
      </c>
      <c r="BA55" s="81"/>
      <c r="BB55" s="82"/>
      <c r="BC55" s="83"/>
      <c r="BD55" s="132"/>
      <c r="BF55" s="133"/>
      <c r="BG55" s="142"/>
      <c r="BH55" s="143"/>
      <c r="BI55" s="144"/>
      <c r="BJ55" s="132"/>
      <c r="BL55" s="133"/>
      <c r="BM55" s="142"/>
      <c r="BN55" s="143"/>
      <c r="BO55" s="144"/>
      <c r="BP55" s="63"/>
      <c r="BR55" s="64"/>
    </row>
    <row r="56" spans="1:70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132">
        <v>2</v>
      </c>
      <c r="I56" t="s">
        <v>5008</v>
      </c>
      <c r="J56" s="133">
        <v>39</v>
      </c>
      <c r="K56" s="439">
        <v>0</v>
      </c>
      <c r="L56" s="440" t="s">
        <v>270</v>
      </c>
      <c r="M56" s="441">
        <v>0</v>
      </c>
      <c r="N56" s="132">
        <v>3</v>
      </c>
      <c r="O56" t="s">
        <v>3502</v>
      </c>
      <c r="P56" s="133">
        <v>127</v>
      </c>
      <c r="Q56" s="308">
        <v>4</v>
      </c>
      <c r="R56" s="308" t="s">
        <v>2749</v>
      </c>
      <c r="S56" s="309">
        <v>25</v>
      </c>
      <c r="T56" s="132">
        <v>0</v>
      </c>
      <c r="U56" t="s">
        <v>270</v>
      </c>
      <c r="V56" s="133">
        <v>0</v>
      </c>
      <c r="W56" s="307">
        <v>2</v>
      </c>
      <c r="X56" s="308" t="s">
        <v>1221</v>
      </c>
      <c r="Y56" s="309">
        <v>223</v>
      </c>
      <c r="Z56" s="275">
        <v>3</v>
      </c>
      <c r="AA56" s="275" t="s">
        <v>486</v>
      </c>
      <c r="AB56" s="275">
        <v>29</v>
      </c>
      <c r="AC56" s="81">
        <v>1</v>
      </c>
      <c r="AD56" s="82">
        <v>162500</v>
      </c>
      <c r="AE56" s="83">
        <v>39</v>
      </c>
      <c r="AF56" s="63">
        <v>1</v>
      </c>
      <c r="AG56" s="14">
        <v>122500</v>
      </c>
      <c r="AH56" s="64">
        <v>127</v>
      </c>
      <c r="AI56" s="81">
        <v>1</v>
      </c>
      <c r="AJ56" s="82">
        <v>255000</v>
      </c>
      <c r="AK56" s="83">
        <v>46</v>
      </c>
      <c r="AL56" s="63">
        <v>2</v>
      </c>
      <c r="AM56" s="14">
        <v>211250</v>
      </c>
      <c r="AN56" s="64">
        <v>41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81">
        <v>2</v>
      </c>
      <c r="AV56" s="82">
        <v>156000</v>
      </c>
      <c r="AW56" s="83">
        <v>180</v>
      </c>
      <c r="AX56" s="63">
        <v>2</v>
      </c>
      <c r="AY56" s="14">
        <v>242500</v>
      </c>
      <c r="AZ56" s="64">
        <v>146</v>
      </c>
      <c r="BA56" s="81"/>
      <c r="BB56" s="82"/>
      <c r="BC56" s="83"/>
      <c r="BD56" s="132"/>
      <c r="BF56" s="133"/>
      <c r="BG56" s="142"/>
      <c r="BH56" s="143"/>
      <c r="BI56" s="144"/>
      <c r="BJ56" s="132"/>
      <c r="BL56" s="133"/>
      <c r="BM56" s="142"/>
      <c r="BN56" s="143"/>
      <c r="BO56" s="144"/>
      <c r="BP56" s="63"/>
      <c r="BR56" s="64"/>
    </row>
    <row r="57" spans="1:70" x14ac:dyDescent="0.2">
      <c r="A57" t="s">
        <v>219</v>
      </c>
      <c r="B57" s="527">
        <v>3</v>
      </c>
      <c r="C57" s="528" t="s">
        <v>6473</v>
      </c>
      <c r="D57" s="529">
        <v>4</v>
      </c>
      <c r="E57" s="439">
        <v>1</v>
      </c>
      <c r="F57" s="440" t="s">
        <v>5570</v>
      </c>
      <c r="G57" s="441">
        <v>58</v>
      </c>
      <c r="H57" s="132">
        <v>0</v>
      </c>
      <c r="I57" t="s">
        <v>270</v>
      </c>
      <c r="J57" s="133">
        <v>0</v>
      </c>
      <c r="K57" s="439">
        <v>1</v>
      </c>
      <c r="L57" s="440" t="s">
        <v>4261</v>
      </c>
      <c r="M57" s="441">
        <v>89</v>
      </c>
      <c r="N57" s="132">
        <v>1</v>
      </c>
      <c r="O57" t="s">
        <v>1858</v>
      </c>
      <c r="P57" s="133">
        <v>51</v>
      </c>
      <c r="Q57" s="308">
        <v>3</v>
      </c>
      <c r="R57" s="308" t="s">
        <v>2750</v>
      </c>
      <c r="S57" s="309">
        <v>79</v>
      </c>
      <c r="T57" s="132">
        <v>2</v>
      </c>
      <c r="U57" t="s">
        <v>1976</v>
      </c>
      <c r="V57" s="133">
        <v>24</v>
      </c>
      <c r="W57" s="307">
        <v>3</v>
      </c>
      <c r="X57" s="308" t="s">
        <v>1222</v>
      </c>
      <c r="Y57" s="309">
        <v>36</v>
      </c>
      <c r="Z57" s="275">
        <v>2</v>
      </c>
      <c r="AA57" s="275" t="s">
        <v>303</v>
      </c>
      <c r="AB57" s="275">
        <v>101</v>
      </c>
      <c r="AC57" s="81">
        <v>5</v>
      </c>
      <c r="AD57" s="82">
        <v>159900</v>
      </c>
      <c r="AE57" s="83">
        <v>213</v>
      </c>
      <c r="AF57" s="63">
        <v>3</v>
      </c>
      <c r="AG57" s="14">
        <v>122033</v>
      </c>
      <c r="AH57" s="64">
        <v>98</v>
      </c>
      <c r="AI57" s="81">
        <v>3</v>
      </c>
      <c r="AJ57" s="82">
        <v>87590</v>
      </c>
      <c r="AK57" s="83">
        <v>219</v>
      </c>
      <c r="AL57" s="63">
        <v>3</v>
      </c>
      <c r="AM57" s="14">
        <v>103633</v>
      </c>
      <c r="AN57" s="64">
        <v>110</v>
      </c>
      <c r="AO57" s="81">
        <v>2</v>
      </c>
      <c r="AP57" s="82">
        <v>95500</v>
      </c>
      <c r="AQ57" s="83">
        <v>171</v>
      </c>
      <c r="AR57" s="63">
        <v>1</v>
      </c>
      <c r="AS57" s="14">
        <v>173000</v>
      </c>
      <c r="AT57" s="64">
        <v>39</v>
      </c>
      <c r="AU57" s="81">
        <v>1</v>
      </c>
      <c r="AV57" s="82">
        <v>97000</v>
      </c>
      <c r="AW57" s="83">
        <v>135</v>
      </c>
      <c r="AX57" s="63">
        <v>3</v>
      </c>
      <c r="AY57" s="14">
        <v>109567</v>
      </c>
      <c r="AZ57" s="64">
        <v>104</v>
      </c>
      <c r="BA57" s="81"/>
      <c r="BB57" s="82"/>
      <c r="BC57" s="83"/>
      <c r="BD57" s="132"/>
      <c r="BF57" s="133"/>
      <c r="BG57" s="142"/>
      <c r="BH57" s="143"/>
      <c r="BI57" s="144"/>
      <c r="BJ57" s="132"/>
      <c r="BL57" s="133"/>
      <c r="BM57" s="142"/>
      <c r="BN57" s="143"/>
      <c r="BO57" s="144"/>
      <c r="BP57" s="63"/>
      <c r="BR57" s="64"/>
    </row>
    <row r="58" spans="1:70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132">
        <v>0</v>
      </c>
      <c r="I58" t="s">
        <v>270</v>
      </c>
      <c r="J58" s="133">
        <v>0</v>
      </c>
      <c r="K58" s="439">
        <v>1</v>
      </c>
      <c r="L58" s="440" t="s">
        <v>4072</v>
      </c>
      <c r="M58" s="441">
        <v>98</v>
      </c>
      <c r="N58" s="132">
        <v>0</v>
      </c>
      <c r="O58" t="s">
        <v>270</v>
      </c>
      <c r="P58" s="133">
        <v>0</v>
      </c>
      <c r="Q58" s="308">
        <v>2</v>
      </c>
      <c r="R58" s="308" t="s">
        <v>2688</v>
      </c>
      <c r="S58" s="309">
        <v>16</v>
      </c>
      <c r="T58" s="132">
        <v>3</v>
      </c>
      <c r="U58" t="s">
        <v>1231</v>
      </c>
      <c r="V58" s="133">
        <v>14</v>
      </c>
      <c r="W58" s="307">
        <v>2</v>
      </c>
      <c r="X58" s="308" t="s">
        <v>1223</v>
      </c>
      <c r="Y58" s="309">
        <v>71</v>
      </c>
      <c r="Z58" s="275">
        <v>2</v>
      </c>
      <c r="AA58" s="275" t="s">
        <v>487</v>
      </c>
      <c r="AB58" s="275">
        <v>34</v>
      </c>
      <c r="AC58" s="81">
        <v>1</v>
      </c>
      <c r="AD58" s="82">
        <v>122000</v>
      </c>
      <c r="AE58" s="83">
        <v>12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1</v>
      </c>
      <c r="AS58" s="14">
        <v>59800</v>
      </c>
      <c r="AT58" s="64">
        <v>54</v>
      </c>
      <c r="AU58" s="81">
        <v>0</v>
      </c>
      <c r="AV58" s="82"/>
      <c r="AW58" s="83"/>
      <c r="AX58" s="63">
        <v>1</v>
      </c>
      <c r="AY58" s="14">
        <v>70000</v>
      </c>
      <c r="AZ58" s="64">
        <v>128</v>
      </c>
      <c r="BA58" s="81"/>
      <c r="BB58" s="82"/>
      <c r="BC58" s="83"/>
      <c r="BD58" s="132"/>
      <c r="BF58" s="133"/>
      <c r="BG58" s="142"/>
      <c r="BH58" s="143"/>
      <c r="BI58" s="144"/>
      <c r="BJ58" s="132"/>
      <c r="BL58" s="133"/>
      <c r="BM58" s="142"/>
      <c r="BN58" s="143"/>
      <c r="BO58" s="144"/>
      <c r="BP58" s="63"/>
      <c r="BR58" s="64"/>
    </row>
    <row r="59" spans="1:70" x14ac:dyDescent="0.2">
      <c r="A59" t="s">
        <v>240</v>
      </c>
      <c r="B59" s="527">
        <v>15</v>
      </c>
      <c r="C59" s="528" t="s">
        <v>6474</v>
      </c>
      <c r="D59" s="529">
        <v>25</v>
      </c>
      <c r="E59" s="439">
        <v>16</v>
      </c>
      <c r="F59" s="440" t="s">
        <v>5756</v>
      </c>
      <c r="G59" s="441">
        <v>16</v>
      </c>
      <c r="H59" s="132">
        <v>27</v>
      </c>
      <c r="I59" t="s">
        <v>5009</v>
      </c>
      <c r="J59" s="133">
        <v>10</v>
      </c>
      <c r="K59" s="439">
        <v>22</v>
      </c>
      <c r="L59" s="440" t="s">
        <v>4262</v>
      </c>
      <c r="M59" s="441">
        <v>30</v>
      </c>
      <c r="N59" s="132">
        <v>27</v>
      </c>
      <c r="O59" t="s">
        <v>3503</v>
      </c>
      <c r="P59" s="133">
        <v>48</v>
      </c>
      <c r="Q59" s="308">
        <v>15</v>
      </c>
      <c r="R59" s="308" t="s">
        <v>2751</v>
      </c>
      <c r="S59" s="309">
        <v>45</v>
      </c>
      <c r="T59" s="132">
        <v>31</v>
      </c>
      <c r="U59" t="s">
        <v>1977</v>
      </c>
      <c r="V59" s="133">
        <v>107</v>
      </c>
      <c r="W59" s="307">
        <v>25</v>
      </c>
      <c r="X59" s="308" t="s">
        <v>1224</v>
      </c>
      <c r="Y59" s="309">
        <v>90</v>
      </c>
      <c r="Z59" s="275">
        <v>19</v>
      </c>
      <c r="AA59" s="275" t="s">
        <v>488</v>
      </c>
      <c r="AB59" s="275">
        <v>119</v>
      </c>
      <c r="AC59" s="81">
        <v>31</v>
      </c>
      <c r="AD59" s="82">
        <v>122582</v>
      </c>
      <c r="AE59" s="83">
        <v>179</v>
      </c>
      <c r="AF59" s="63">
        <v>29</v>
      </c>
      <c r="AG59" s="14">
        <v>142573</v>
      </c>
      <c r="AH59" s="64">
        <v>172</v>
      </c>
      <c r="AI59" s="81">
        <v>23</v>
      </c>
      <c r="AJ59" s="82">
        <v>110330</v>
      </c>
      <c r="AK59" s="83">
        <v>204</v>
      </c>
      <c r="AL59" s="63">
        <v>20</v>
      </c>
      <c r="AM59" s="14">
        <v>94335</v>
      </c>
      <c r="AN59" s="64">
        <v>171</v>
      </c>
      <c r="AO59" s="81">
        <v>18</v>
      </c>
      <c r="AP59" s="82">
        <v>158825</v>
      </c>
      <c r="AQ59" s="83">
        <v>132</v>
      </c>
      <c r="AR59" s="63">
        <v>10</v>
      </c>
      <c r="AS59" s="14">
        <v>158050</v>
      </c>
      <c r="AT59" s="64">
        <v>100</v>
      </c>
      <c r="AU59" s="81">
        <v>17</v>
      </c>
      <c r="AV59" s="82">
        <v>143309</v>
      </c>
      <c r="AW59" s="83">
        <v>130</v>
      </c>
      <c r="AX59" s="63">
        <v>36</v>
      </c>
      <c r="AY59" s="14">
        <v>140197</v>
      </c>
      <c r="AZ59" s="64">
        <v>108</v>
      </c>
      <c r="BA59" s="81"/>
      <c r="BB59" s="82"/>
      <c r="BC59" s="83"/>
      <c r="BD59" s="132"/>
      <c r="BF59" s="133"/>
      <c r="BG59" s="142"/>
      <c r="BH59" s="143"/>
      <c r="BI59" s="144"/>
      <c r="BJ59" s="132"/>
      <c r="BL59" s="133"/>
      <c r="BM59" s="142"/>
      <c r="BN59" s="143"/>
      <c r="BO59" s="144"/>
      <c r="BP59" s="63"/>
      <c r="BR59" s="64"/>
    </row>
    <row r="60" spans="1:70" x14ac:dyDescent="0.2">
      <c r="A60" t="s">
        <v>220</v>
      </c>
      <c r="B60" s="527">
        <v>3</v>
      </c>
      <c r="C60" s="528" t="s">
        <v>6475</v>
      </c>
      <c r="D60" s="529">
        <v>1</v>
      </c>
      <c r="E60" s="439">
        <v>6</v>
      </c>
      <c r="F60" s="440" t="s">
        <v>5757</v>
      </c>
      <c r="G60" s="441">
        <v>22</v>
      </c>
      <c r="H60" s="132">
        <v>9</v>
      </c>
      <c r="I60" t="s">
        <v>5010</v>
      </c>
      <c r="J60" s="133">
        <v>24</v>
      </c>
      <c r="K60" s="439">
        <v>6</v>
      </c>
      <c r="L60" s="440" t="s">
        <v>4263</v>
      </c>
      <c r="M60" s="441">
        <v>57</v>
      </c>
      <c r="N60" s="132">
        <v>5</v>
      </c>
      <c r="O60" t="s">
        <v>3504</v>
      </c>
      <c r="P60" s="133">
        <v>44</v>
      </c>
      <c r="Q60" s="308">
        <v>9</v>
      </c>
      <c r="R60" s="308" t="s">
        <v>2752</v>
      </c>
      <c r="S60" s="309">
        <v>15</v>
      </c>
      <c r="T60" s="132">
        <v>7</v>
      </c>
      <c r="U60" t="s">
        <v>1978</v>
      </c>
      <c r="V60" s="133">
        <v>123</v>
      </c>
      <c r="W60" s="307">
        <v>6</v>
      </c>
      <c r="X60" s="308" t="s">
        <v>1225</v>
      </c>
      <c r="Y60" s="309">
        <v>82</v>
      </c>
      <c r="Z60" s="275">
        <v>4</v>
      </c>
      <c r="AA60" s="275" t="s">
        <v>489</v>
      </c>
      <c r="AB60" s="275">
        <v>116</v>
      </c>
      <c r="AC60" s="81">
        <v>4</v>
      </c>
      <c r="AD60" s="82">
        <v>113100</v>
      </c>
      <c r="AE60" s="83">
        <v>81</v>
      </c>
      <c r="AF60" s="63">
        <v>3</v>
      </c>
      <c r="AG60" s="14">
        <v>154667</v>
      </c>
      <c r="AH60" s="64">
        <v>177</v>
      </c>
      <c r="AI60" s="81">
        <v>4</v>
      </c>
      <c r="AJ60" s="82">
        <v>105250</v>
      </c>
      <c r="AK60" s="83">
        <v>118</v>
      </c>
      <c r="AL60" s="63">
        <v>3</v>
      </c>
      <c r="AM60" s="14">
        <v>154000</v>
      </c>
      <c r="AN60" s="64">
        <v>138</v>
      </c>
      <c r="AO60" s="81">
        <v>6</v>
      </c>
      <c r="AP60" s="82">
        <v>86400</v>
      </c>
      <c r="AQ60" s="83">
        <v>96</v>
      </c>
      <c r="AR60" s="63">
        <v>1</v>
      </c>
      <c r="AS60" s="14">
        <v>282000</v>
      </c>
      <c r="AT60" s="64">
        <v>14</v>
      </c>
      <c r="AU60" s="81">
        <v>2</v>
      </c>
      <c r="AV60" s="82">
        <v>252500</v>
      </c>
      <c r="AW60" s="83">
        <v>209</v>
      </c>
      <c r="AX60" s="63">
        <v>5</v>
      </c>
      <c r="AY60" s="14">
        <v>206400</v>
      </c>
      <c r="AZ60" s="64">
        <v>46</v>
      </c>
      <c r="BA60" s="81"/>
      <c r="BB60" s="82"/>
      <c r="BC60" s="83"/>
      <c r="BD60" s="132"/>
      <c r="BF60" s="133"/>
      <c r="BG60" s="142"/>
      <c r="BH60" s="143"/>
      <c r="BI60" s="144"/>
      <c r="BJ60" s="132"/>
      <c r="BL60" s="133"/>
      <c r="BM60" s="142"/>
      <c r="BN60" s="143"/>
      <c r="BO60" s="144"/>
      <c r="BP60" s="63"/>
      <c r="BR60" s="64"/>
    </row>
    <row r="61" spans="1:70" x14ac:dyDescent="0.2">
      <c r="A61" t="s">
        <v>221</v>
      </c>
      <c r="B61" s="527">
        <v>5</v>
      </c>
      <c r="C61" s="528" t="s">
        <v>1622</v>
      </c>
      <c r="D61" s="529">
        <v>69</v>
      </c>
      <c r="E61" s="439">
        <v>4</v>
      </c>
      <c r="F61" s="440" t="s">
        <v>5758</v>
      </c>
      <c r="G61" s="441">
        <v>3</v>
      </c>
      <c r="H61" s="132">
        <v>3</v>
      </c>
      <c r="I61" t="s">
        <v>5011</v>
      </c>
      <c r="J61" s="133">
        <v>78</v>
      </c>
      <c r="K61" s="439">
        <v>2</v>
      </c>
      <c r="L61" s="440" t="s">
        <v>2188</v>
      </c>
      <c r="M61" s="441">
        <v>75</v>
      </c>
      <c r="N61" s="132">
        <v>0</v>
      </c>
      <c r="O61" t="s">
        <v>270</v>
      </c>
      <c r="P61" s="133">
        <v>0</v>
      </c>
      <c r="Q61" s="308">
        <v>3</v>
      </c>
      <c r="R61" s="308" t="s">
        <v>2753</v>
      </c>
      <c r="S61" s="309">
        <v>75</v>
      </c>
      <c r="T61" s="132">
        <v>3</v>
      </c>
      <c r="U61" t="s">
        <v>1979</v>
      </c>
      <c r="V61" s="133">
        <v>102</v>
      </c>
      <c r="W61" s="307">
        <v>6</v>
      </c>
      <c r="X61" s="308" t="s">
        <v>1226</v>
      </c>
      <c r="Y61" s="309">
        <v>105</v>
      </c>
      <c r="Z61" s="275">
        <v>1</v>
      </c>
      <c r="AA61" s="275" t="s">
        <v>490</v>
      </c>
      <c r="AB61" s="275">
        <v>45</v>
      </c>
      <c r="AC61" s="81">
        <v>4</v>
      </c>
      <c r="AD61" s="82">
        <v>201825</v>
      </c>
      <c r="AE61" s="83">
        <v>39</v>
      </c>
      <c r="AF61" s="63">
        <v>4</v>
      </c>
      <c r="AG61" s="14">
        <v>188788</v>
      </c>
      <c r="AH61" s="64">
        <v>132</v>
      </c>
      <c r="AI61" s="81">
        <v>2</v>
      </c>
      <c r="AJ61" s="82">
        <v>115600</v>
      </c>
      <c r="AK61" s="83">
        <v>25</v>
      </c>
      <c r="AL61" s="63">
        <v>3</v>
      </c>
      <c r="AM61" s="14">
        <v>174767</v>
      </c>
      <c r="AN61" s="64">
        <v>105</v>
      </c>
      <c r="AO61" s="81">
        <v>0</v>
      </c>
      <c r="AP61" s="82"/>
      <c r="AQ61" s="83"/>
      <c r="AR61" s="63">
        <v>0</v>
      </c>
      <c r="AT61" s="64"/>
      <c r="AU61" s="81">
        <v>3</v>
      </c>
      <c r="AV61" s="82">
        <v>185633</v>
      </c>
      <c r="AW61" s="83">
        <v>87</v>
      </c>
      <c r="AX61" s="63">
        <v>2</v>
      </c>
      <c r="AY61" s="14">
        <v>198500</v>
      </c>
      <c r="AZ61" s="64">
        <v>104</v>
      </c>
      <c r="BA61" s="81"/>
      <c r="BB61" s="82"/>
      <c r="BC61" s="83"/>
      <c r="BD61" s="132"/>
      <c r="BF61" s="133"/>
      <c r="BG61" s="142"/>
      <c r="BH61" s="143"/>
      <c r="BI61" s="144"/>
      <c r="BJ61" s="132"/>
      <c r="BL61" s="133"/>
      <c r="BM61" s="142"/>
      <c r="BN61" s="143"/>
      <c r="BO61" s="144"/>
      <c r="BP61" s="63"/>
      <c r="BR61" s="64"/>
    </row>
    <row r="62" spans="1:70" x14ac:dyDescent="0.2">
      <c r="A62" t="s">
        <v>222</v>
      </c>
      <c r="B62" s="527">
        <v>150</v>
      </c>
      <c r="C62" s="528" t="s">
        <v>6476</v>
      </c>
      <c r="D62" s="529">
        <v>21</v>
      </c>
      <c r="E62" s="439">
        <v>220</v>
      </c>
      <c r="F62" s="440" t="s">
        <v>5759</v>
      </c>
      <c r="G62" s="441">
        <v>16</v>
      </c>
      <c r="H62" s="132">
        <v>205</v>
      </c>
      <c r="I62" t="s">
        <v>5012</v>
      </c>
      <c r="J62" s="133">
        <v>22</v>
      </c>
      <c r="K62" s="439">
        <v>217</v>
      </c>
      <c r="L62" s="440" t="s">
        <v>4264</v>
      </c>
      <c r="M62" s="441">
        <v>50</v>
      </c>
      <c r="N62" s="132">
        <v>234</v>
      </c>
      <c r="O62" t="s">
        <v>3505</v>
      </c>
      <c r="P62" s="133">
        <v>66</v>
      </c>
      <c r="Q62" s="308">
        <v>243</v>
      </c>
      <c r="R62" s="308" t="s">
        <v>2754</v>
      </c>
      <c r="S62" s="309">
        <v>90</v>
      </c>
      <c r="T62" s="132">
        <v>230</v>
      </c>
      <c r="U62" t="s">
        <v>1980</v>
      </c>
      <c r="V62" s="133">
        <v>103</v>
      </c>
      <c r="W62" s="307">
        <v>201</v>
      </c>
      <c r="X62" s="308" t="s">
        <v>1227</v>
      </c>
      <c r="Y62" s="309">
        <v>117</v>
      </c>
      <c r="Z62" s="275">
        <v>186</v>
      </c>
      <c r="AA62" s="275" t="s">
        <v>491</v>
      </c>
      <c r="AB62" s="275">
        <v>112</v>
      </c>
      <c r="AC62" s="81">
        <v>149</v>
      </c>
      <c r="AD62" s="82">
        <v>101727</v>
      </c>
      <c r="AE62" s="83">
        <v>109</v>
      </c>
      <c r="AF62" s="63">
        <v>162</v>
      </c>
      <c r="AG62" s="14">
        <v>115969</v>
      </c>
      <c r="AH62" s="64">
        <v>135</v>
      </c>
      <c r="AI62" s="81">
        <v>161</v>
      </c>
      <c r="AJ62" s="82">
        <v>111291</v>
      </c>
      <c r="AK62" s="83">
        <v>112</v>
      </c>
      <c r="AL62" s="63">
        <v>127</v>
      </c>
      <c r="AM62" s="14">
        <v>96197</v>
      </c>
      <c r="AN62" s="64">
        <v>126</v>
      </c>
      <c r="AO62" s="81">
        <v>170</v>
      </c>
      <c r="AP62" s="82">
        <v>107927</v>
      </c>
      <c r="AQ62" s="83">
        <v>113</v>
      </c>
      <c r="AR62" s="63">
        <v>148</v>
      </c>
      <c r="AS62" s="14">
        <v>111767</v>
      </c>
      <c r="AT62" s="64">
        <v>110</v>
      </c>
      <c r="AU62" s="81">
        <v>194</v>
      </c>
      <c r="AV62" s="82">
        <v>118378</v>
      </c>
      <c r="AW62" s="83">
        <v>104</v>
      </c>
      <c r="AX62" s="63">
        <v>272</v>
      </c>
      <c r="AY62" s="14">
        <v>116068</v>
      </c>
      <c r="AZ62" s="64">
        <v>111</v>
      </c>
      <c r="BA62" s="81"/>
      <c r="BB62" s="82"/>
      <c r="BC62" s="83"/>
      <c r="BD62" s="132"/>
      <c r="BF62" s="133"/>
      <c r="BG62" s="142"/>
      <c r="BH62" s="143"/>
      <c r="BI62" s="144"/>
      <c r="BJ62" s="132"/>
      <c r="BL62" s="133"/>
      <c r="BM62" s="142"/>
      <c r="BN62" s="143"/>
      <c r="BO62" s="144"/>
      <c r="BP62" s="63"/>
      <c r="BR62" s="64"/>
    </row>
    <row r="63" spans="1:70" x14ac:dyDescent="0.2">
      <c r="A63" t="s">
        <v>223</v>
      </c>
      <c r="B63" s="527">
        <v>8</v>
      </c>
      <c r="C63" s="528" t="s">
        <v>6477</v>
      </c>
      <c r="D63" s="529">
        <v>34</v>
      </c>
      <c r="E63" s="439">
        <v>13</v>
      </c>
      <c r="F63" s="440" t="s">
        <v>5760</v>
      </c>
      <c r="G63" s="441">
        <v>63</v>
      </c>
      <c r="H63" s="132">
        <v>6</v>
      </c>
      <c r="I63" t="s">
        <v>4051</v>
      </c>
      <c r="J63" s="133">
        <v>20</v>
      </c>
      <c r="K63" s="439">
        <v>5</v>
      </c>
      <c r="L63" s="440" t="s">
        <v>4265</v>
      </c>
      <c r="M63" s="441">
        <v>45</v>
      </c>
      <c r="N63" s="132">
        <v>9</v>
      </c>
      <c r="O63" t="s">
        <v>3506</v>
      </c>
      <c r="P63" s="133">
        <v>61</v>
      </c>
      <c r="Q63" s="308">
        <v>5</v>
      </c>
      <c r="R63" s="308" t="s">
        <v>2755</v>
      </c>
      <c r="S63" s="309">
        <v>27</v>
      </c>
      <c r="T63" s="132">
        <v>6</v>
      </c>
      <c r="U63" t="s">
        <v>1981</v>
      </c>
      <c r="V63" s="133">
        <v>103</v>
      </c>
      <c r="W63" s="307">
        <v>5</v>
      </c>
      <c r="X63" s="308" t="s">
        <v>1228</v>
      </c>
      <c r="Y63" s="309">
        <v>53</v>
      </c>
      <c r="Z63" s="275">
        <v>6</v>
      </c>
      <c r="AA63" s="275" t="s">
        <v>492</v>
      </c>
      <c r="AB63" s="275">
        <v>116</v>
      </c>
      <c r="AC63" s="81">
        <v>7</v>
      </c>
      <c r="AD63" s="82">
        <v>241286</v>
      </c>
      <c r="AE63" s="83">
        <v>169</v>
      </c>
      <c r="AF63" s="63">
        <v>6</v>
      </c>
      <c r="AG63" s="14">
        <v>241250</v>
      </c>
      <c r="AH63" s="64">
        <v>127</v>
      </c>
      <c r="AI63" s="81">
        <v>4</v>
      </c>
      <c r="AJ63" s="82">
        <v>204225</v>
      </c>
      <c r="AK63" s="83">
        <v>208</v>
      </c>
      <c r="AL63" s="63">
        <v>4</v>
      </c>
      <c r="AM63" s="14">
        <v>98725</v>
      </c>
      <c r="AN63" s="64">
        <v>58</v>
      </c>
      <c r="AO63" s="81">
        <v>8</v>
      </c>
      <c r="AP63" s="82">
        <v>319550</v>
      </c>
      <c r="AQ63" s="83">
        <v>232</v>
      </c>
      <c r="AR63" s="63">
        <v>1</v>
      </c>
      <c r="AS63" s="14">
        <v>200000</v>
      </c>
      <c r="AT63" s="64">
        <v>36</v>
      </c>
      <c r="AU63" s="81">
        <v>7</v>
      </c>
      <c r="AV63" s="82">
        <v>233786</v>
      </c>
      <c r="AW63" s="83">
        <v>89</v>
      </c>
      <c r="AX63" s="63">
        <v>5</v>
      </c>
      <c r="AY63" s="14">
        <v>210020</v>
      </c>
      <c r="AZ63" s="64">
        <v>203</v>
      </c>
      <c r="BA63" s="81"/>
      <c r="BB63" s="82"/>
      <c r="BC63" s="83"/>
      <c r="BD63" s="132"/>
      <c r="BF63" s="133"/>
      <c r="BG63" s="142"/>
      <c r="BH63" s="143"/>
      <c r="BI63" s="144"/>
      <c r="BJ63" s="132"/>
      <c r="BL63" s="133"/>
      <c r="BM63" s="142"/>
      <c r="BN63" s="143"/>
      <c r="BO63" s="144"/>
      <c r="BP63" s="63"/>
      <c r="BR63" s="64"/>
    </row>
    <row r="64" spans="1:70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132">
        <v>0</v>
      </c>
      <c r="I64" t="s">
        <v>270</v>
      </c>
      <c r="J64" s="133">
        <v>0</v>
      </c>
      <c r="K64" s="439">
        <v>2</v>
      </c>
      <c r="L64" s="440" t="s">
        <v>4266</v>
      </c>
      <c r="M64" s="441">
        <v>133</v>
      </c>
      <c r="N64" s="132">
        <v>2</v>
      </c>
      <c r="O64" t="s">
        <v>3507</v>
      </c>
      <c r="P64" s="133">
        <v>8</v>
      </c>
      <c r="Q64" s="308">
        <v>0</v>
      </c>
      <c r="R64" s="308" t="s">
        <v>270</v>
      </c>
      <c r="S64" s="309">
        <v>0</v>
      </c>
      <c r="T64" s="132">
        <v>0</v>
      </c>
      <c r="U64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75">
        <v>0</v>
      </c>
      <c r="AA64" s="275" t="s">
        <v>270</v>
      </c>
      <c r="AB64" s="275">
        <v>0</v>
      </c>
      <c r="AC64" s="81">
        <v>3</v>
      </c>
      <c r="AD64" s="82">
        <v>199133</v>
      </c>
      <c r="AE64" s="83">
        <v>65</v>
      </c>
      <c r="AF64" s="63">
        <v>4</v>
      </c>
      <c r="AG64" s="14">
        <v>137725</v>
      </c>
      <c r="AH64" s="64">
        <v>136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T64" s="64"/>
      <c r="AU64" s="81">
        <v>0</v>
      </c>
      <c r="AV64" s="82"/>
      <c r="AW64" s="83"/>
      <c r="AX64" s="63">
        <v>0</v>
      </c>
      <c r="AY64" s="14"/>
      <c r="AZ64" s="64"/>
      <c r="BA64" s="81"/>
      <c r="BB64" s="82"/>
      <c r="BC64" s="83"/>
      <c r="BD64" s="132"/>
      <c r="BF64" s="133"/>
      <c r="BG64" s="142"/>
      <c r="BH64" s="143"/>
      <c r="BI64" s="144"/>
      <c r="BJ64" s="132"/>
      <c r="BL64" s="133"/>
      <c r="BM64" s="142"/>
      <c r="BN64" s="143"/>
      <c r="BO64" s="144"/>
      <c r="BP64" s="63"/>
      <c r="BR64" s="64"/>
    </row>
    <row r="65" spans="1:70" x14ac:dyDescent="0.2">
      <c r="A65" t="s">
        <v>235</v>
      </c>
      <c r="B65" s="527">
        <v>1</v>
      </c>
      <c r="C65" s="528" t="s">
        <v>4947</v>
      </c>
      <c r="D65" s="529">
        <v>4</v>
      </c>
      <c r="E65" s="439">
        <v>0</v>
      </c>
      <c r="F65" s="440" t="s">
        <v>270</v>
      </c>
      <c r="G65" s="441">
        <v>0</v>
      </c>
      <c r="H65" s="132">
        <v>0</v>
      </c>
      <c r="I65" t="s">
        <v>270</v>
      </c>
      <c r="J65" s="133">
        <v>0</v>
      </c>
      <c r="K65" s="439">
        <v>0</v>
      </c>
      <c r="L65" s="440" t="s">
        <v>270</v>
      </c>
      <c r="M65" s="441">
        <v>0</v>
      </c>
      <c r="N65" s="132">
        <v>1</v>
      </c>
      <c r="O65" t="s">
        <v>3508</v>
      </c>
      <c r="P65" s="133">
        <v>4</v>
      </c>
      <c r="Q65" s="308">
        <v>0</v>
      </c>
      <c r="R65" s="308" t="s">
        <v>270</v>
      </c>
      <c r="S65" s="309">
        <v>0</v>
      </c>
      <c r="T65" s="132">
        <v>1</v>
      </c>
      <c r="U65" t="s">
        <v>1049</v>
      </c>
      <c r="V65" s="133">
        <v>37</v>
      </c>
      <c r="W65" s="307">
        <v>1</v>
      </c>
      <c r="X65" s="308" t="s">
        <v>1046</v>
      </c>
      <c r="Y65" s="309">
        <v>113</v>
      </c>
      <c r="Z65" s="275">
        <v>1</v>
      </c>
      <c r="AA65" s="275" t="s">
        <v>493</v>
      </c>
      <c r="AB65" s="275">
        <v>65</v>
      </c>
      <c r="AC65" s="81">
        <v>2</v>
      </c>
      <c r="AD65" s="82">
        <v>88000</v>
      </c>
      <c r="AE65" s="83">
        <v>17</v>
      </c>
      <c r="AF65" s="63">
        <v>2</v>
      </c>
      <c r="AG65" s="14">
        <v>191750</v>
      </c>
      <c r="AH65" s="64">
        <v>39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1</v>
      </c>
      <c r="AP65" s="82">
        <v>160000</v>
      </c>
      <c r="AQ65" s="83">
        <v>44</v>
      </c>
      <c r="AR65" s="63">
        <v>2</v>
      </c>
      <c r="AS65" s="14">
        <v>70450</v>
      </c>
      <c r="AT65" s="64">
        <v>197</v>
      </c>
      <c r="AU65" s="81">
        <v>2</v>
      </c>
      <c r="AV65" s="82">
        <v>223750</v>
      </c>
      <c r="AW65" s="83">
        <v>54</v>
      </c>
      <c r="AX65" s="63">
        <v>0</v>
      </c>
      <c r="AY65" s="14"/>
      <c r="AZ65" s="64"/>
      <c r="BA65" s="81"/>
      <c r="BB65" s="82"/>
      <c r="BC65" s="83"/>
      <c r="BD65" s="132"/>
      <c r="BF65" s="133"/>
      <c r="BG65" s="142"/>
      <c r="BH65" s="143"/>
      <c r="BI65" s="144"/>
      <c r="BJ65" s="132"/>
      <c r="BL65" s="133"/>
      <c r="BM65" s="142"/>
      <c r="BN65" s="143"/>
      <c r="BO65" s="144"/>
      <c r="BP65" s="63"/>
      <c r="BR65" s="64"/>
    </row>
    <row r="66" spans="1:70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2</v>
      </c>
      <c r="F66" s="440" t="s">
        <v>5761</v>
      </c>
      <c r="G66" s="441">
        <v>24</v>
      </c>
      <c r="H66" s="132">
        <v>4</v>
      </c>
      <c r="I66" t="s">
        <v>5013</v>
      </c>
      <c r="J66" s="133">
        <v>11</v>
      </c>
      <c r="K66" s="439">
        <v>6</v>
      </c>
      <c r="L66" s="440" t="s">
        <v>4267</v>
      </c>
      <c r="M66" s="441">
        <v>14</v>
      </c>
      <c r="N66" s="132">
        <v>4</v>
      </c>
      <c r="O66" t="s">
        <v>3509</v>
      </c>
      <c r="P66" s="133">
        <v>24</v>
      </c>
      <c r="Q66" s="308">
        <v>1</v>
      </c>
      <c r="R66" s="308" t="s">
        <v>2546</v>
      </c>
      <c r="S66" s="309">
        <v>1</v>
      </c>
      <c r="T66" s="132">
        <v>3</v>
      </c>
      <c r="U66" t="s">
        <v>1982</v>
      </c>
      <c r="V66" s="133">
        <v>69</v>
      </c>
      <c r="W66" s="307">
        <v>4</v>
      </c>
      <c r="X66" s="308" t="s">
        <v>1229</v>
      </c>
      <c r="Y66" s="309">
        <v>64</v>
      </c>
      <c r="Z66" s="275">
        <v>5</v>
      </c>
      <c r="AA66" s="275" t="s">
        <v>494</v>
      </c>
      <c r="AB66" s="275">
        <v>89</v>
      </c>
      <c r="AC66" s="81">
        <v>2</v>
      </c>
      <c r="AD66" s="82">
        <v>126500</v>
      </c>
      <c r="AE66" s="83">
        <v>85</v>
      </c>
      <c r="AF66" s="63">
        <v>7</v>
      </c>
      <c r="AG66" s="14">
        <v>137668</v>
      </c>
      <c r="AH66" s="64">
        <v>87</v>
      </c>
      <c r="AI66" s="81">
        <v>2</v>
      </c>
      <c r="AJ66" s="82">
        <v>134000</v>
      </c>
      <c r="AK66" s="83">
        <v>28</v>
      </c>
      <c r="AL66" s="63">
        <v>4</v>
      </c>
      <c r="AM66" s="14">
        <v>183200</v>
      </c>
      <c r="AN66" s="64">
        <v>221</v>
      </c>
      <c r="AO66" s="81">
        <v>3</v>
      </c>
      <c r="AP66" s="82">
        <v>128000</v>
      </c>
      <c r="AQ66" s="83">
        <v>51</v>
      </c>
      <c r="AR66" s="63">
        <v>2</v>
      </c>
      <c r="AS66" s="14">
        <v>145200</v>
      </c>
      <c r="AT66" s="64">
        <v>81</v>
      </c>
      <c r="AU66" s="81">
        <v>1</v>
      </c>
      <c r="AV66" s="82">
        <v>220000</v>
      </c>
      <c r="AW66" s="83">
        <v>74</v>
      </c>
      <c r="AX66" s="63">
        <v>1</v>
      </c>
      <c r="AY66" s="14">
        <v>174900</v>
      </c>
      <c r="AZ66" s="64">
        <v>1</v>
      </c>
      <c r="BA66" s="81"/>
      <c r="BB66" s="82"/>
      <c r="BC66" s="83"/>
      <c r="BD66" s="132"/>
      <c r="BF66" s="133"/>
      <c r="BG66" s="142"/>
      <c r="BH66" s="143"/>
      <c r="BI66" s="144"/>
      <c r="BJ66" s="132"/>
      <c r="BL66" s="133"/>
      <c r="BM66" s="142"/>
      <c r="BN66" s="143"/>
      <c r="BO66" s="144"/>
      <c r="BP66" s="63"/>
      <c r="BR66" s="64"/>
    </row>
    <row r="67" spans="1:70" x14ac:dyDescent="0.2">
      <c r="A67" t="s">
        <v>226</v>
      </c>
      <c r="B67" s="527">
        <v>11</v>
      </c>
      <c r="C67" s="528" t="s">
        <v>6478</v>
      </c>
      <c r="D67" s="529">
        <v>30</v>
      </c>
      <c r="E67" s="439">
        <v>7</v>
      </c>
      <c r="F67" s="440" t="s">
        <v>5762</v>
      </c>
      <c r="G67" s="441">
        <v>28</v>
      </c>
      <c r="H67" s="132">
        <v>18</v>
      </c>
      <c r="I67" t="s">
        <v>5014</v>
      </c>
      <c r="J67" s="133">
        <v>42</v>
      </c>
      <c r="K67" s="439">
        <v>7</v>
      </c>
      <c r="L67" s="440" t="s">
        <v>4268</v>
      </c>
      <c r="M67" s="441">
        <v>130</v>
      </c>
      <c r="N67" s="132">
        <v>8</v>
      </c>
      <c r="O67" t="s">
        <v>3510</v>
      </c>
      <c r="P67" s="133">
        <v>18</v>
      </c>
      <c r="Q67" s="308">
        <v>13</v>
      </c>
      <c r="R67" s="308" t="s">
        <v>2756</v>
      </c>
      <c r="S67" s="309">
        <v>56</v>
      </c>
      <c r="T67" s="132">
        <v>13</v>
      </c>
      <c r="U67" t="s">
        <v>1983</v>
      </c>
      <c r="V67" s="133">
        <v>79</v>
      </c>
      <c r="W67" s="307">
        <v>13</v>
      </c>
      <c r="X67" s="308" t="s">
        <v>1230</v>
      </c>
      <c r="Y67" s="309">
        <v>48</v>
      </c>
      <c r="Z67" s="275">
        <v>17</v>
      </c>
      <c r="AA67" s="275" t="s">
        <v>495</v>
      </c>
      <c r="AB67" s="275">
        <v>173</v>
      </c>
      <c r="AC67" s="81">
        <v>9</v>
      </c>
      <c r="AD67" s="82">
        <v>116522</v>
      </c>
      <c r="AE67" s="83">
        <v>73</v>
      </c>
      <c r="AF67" s="63">
        <v>6</v>
      </c>
      <c r="AG67" s="14">
        <v>93000</v>
      </c>
      <c r="AH67" s="64">
        <v>107</v>
      </c>
      <c r="AI67" s="81">
        <v>8</v>
      </c>
      <c r="AJ67" s="82">
        <v>119025</v>
      </c>
      <c r="AK67" s="83">
        <v>149</v>
      </c>
      <c r="AL67" s="63">
        <v>10</v>
      </c>
      <c r="AM67" s="14">
        <v>155200</v>
      </c>
      <c r="AN67" s="64">
        <v>173</v>
      </c>
      <c r="AO67" s="81">
        <v>7</v>
      </c>
      <c r="AP67" s="82">
        <v>192129</v>
      </c>
      <c r="AQ67" s="83">
        <v>102</v>
      </c>
      <c r="AR67" s="63">
        <v>13</v>
      </c>
      <c r="AS67" s="14">
        <v>129562</v>
      </c>
      <c r="AT67" s="64">
        <v>103</v>
      </c>
      <c r="AU67" s="81">
        <v>7</v>
      </c>
      <c r="AV67" s="82">
        <v>131171</v>
      </c>
      <c r="AW67" s="83">
        <v>151</v>
      </c>
      <c r="AX67" s="63">
        <v>15</v>
      </c>
      <c r="AY67" s="14">
        <v>136160</v>
      </c>
      <c r="AZ67" s="64">
        <v>57</v>
      </c>
      <c r="BA67" s="81"/>
      <c r="BB67" s="82"/>
      <c r="BC67" s="83"/>
      <c r="BD67" s="132"/>
      <c r="BF67" s="133"/>
      <c r="BG67" s="142"/>
      <c r="BH67" s="143"/>
      <c r="BI67" s="144"/>
      <c r="BJ67" s="132"/>
      <c r="BL67" s="133"/>
      <c r="BM67" s="142"/>
      <c r="BN67" s="143"/>
      <c r="BO67" s="144"/>
      <c r="BP67" s="63"/>
      <c r="BR67" s="64"/>
    </row>
    <row r="68" spans="1:70" x14ac:dyDescent="0.2">
      <c r="A68" t="s">
        <v>227</v>
      </c>
      <c r="B68" s="527">
        <v>13</v>
      </c>
      <c r="C68" s="528" t="s">
        <v>6479</v>
      </c>
      <c r="D68" s="529">
        <v>63</v>
      </c>
      <c r="E68" s="439">
        <v>7</v>
      </c>
      <c r="F68" s="440" t="s">
        <v>5763</v>
      </c>
      <c r="G68" s="441">
        <v>86</v>
      </c>
      <c r="H68" s="132">
        <v>3</v>
      </c>
      <c r="I68" t="s">
        <v>5015</v>
      </c>
      <c r="J68" s="133">
        <v>5</v>
      </c>
      <c r="K68" s="439">
        <v>9</v>
      </c>
      <c r="L68" s="440" t="s">
        <v>4269</v>
      </c>
      <c r="M68" s="441">
        <v>44</v>
      </c>
      <c r="N68" s="132">
        <v>7</v>
      </c>
      <c r="O68" t="s">
        <v>3511</v>
      </c>
      <c r="P68" s="133">
        <v>56</v>
      </c>
      <c r="Q68" s="308">
        <v>12</v>
      </c>
      <c r="R68" s="308" t="s">
        <v>2757</v>
      </c>
      <c r="S68" s="309">
        <v>96</v>
      </c>
      <c r="T68" s="132">
        <v>8</v>
      </c>
      <c r="U68" t="s">
        <v>1984</v>
      </c>
      <c r="V68" s="133">
        <v>44</v>
      </c>
      <c r="W68" s="307">
        <v>3</v>
      </c>
      <c r="X68" s="308" t="s">
        <v>1231</v>
      </c>
      <c r="Y68" s="309">
        <v>100</v>
      </c>
      <c r="Z68" s="275">
        <v>6</v>
      </c>
      <c r="AA68" s="275" t="s">
        <v>496</v>
      </c>
      <c r="AB68" s="275">
        <v>88</v>
      </c>
      <c r="AC68" s="81">
        <v>6</v>
      </c>
      <c r="AD68" s="82">
        <v>178583</v>
      </c>
      <c r="AE68" s="83">
        <v>123</v>
      </c>
      <c r="AF68" s="63">
        <v>7</v>
      </c>
      <c r="AG68" s="14">
        <v>118271</v>
      </c>
      <c r="AH68" s="64">
        <v>167</v>
      </c>
      <c r="AI68" s="81">
        <v>5</v>
      </c>
      <c r="AJ68" s="82">
        <v>206020</v>
      </c>
      <c r="AK68" s="83">
        <v>49</v>
      </c>
      <c r="AL68" s="63">
        <v>5</v>
      </c>
      <c r="AM68" s="14">
        <v>123800</v>
      </c>
      <c r="AN68" s="64">
        <v>81</v>
      </c>
      <c r="AO68" s="81">
        <v>6</v>
      </c>
      <c r="AP68" s="82">
        <v>254383</v>
      </c>
      <c r="AQ68" s="83">
        <v>236</v>
      </c>
      <c r="AR68" s="63">
        <v>4</v>
      </c>
      <c r="AS68" s="14">
        <v>199250</v>
      </c>
      <c r="AT68" s="64">
        <v>77</v>
      </c>
      <c r="AU68" s="81">
        <v>4</v>
      </c>
      <c r="AV68" s="82">
        <v>203125</v>
      </c>
      <c r="AW68" s="83">
        <v>56</v>
      </c>
      <c r="AX68" s="63">
        <v>9</v>
      </c>
      <c r="AY68" s="14">
        <v>132622</v>
      </c>
      <c r="AZ68" s="64">
        <v>38</v>
      </c>
      <c r="BA68" s="81"/>
      <c r="BB68" s="82"/>
      <c r="BC68" s="83"/>
      <c r="BD68" s="132"/>
      <c r="BF68" s="133"/>
      <c r="BG68" s="142"/>
      <c r="BH68" s="143"/>
      <c r="BI68" s="144"/>
      <c r="BJ68" s="132"/>
      <c r="BL68" s="133"/>
      <c r="BM68" s="142"/>
      <c r="BN68" s="143"/>
      <c r="BO68" s="144"/>
      <c r="BP68" s="63"/>
      <c r="BR68" s="64"/>
    </row>
    <row r="69" spans="1:70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132">
        <v>4</v>
      </c>
      <c r="I69" t="s">
        <v>5016</v>
      </c>
      <c r="J69" s="133">
        <v>4</v>
      </c>
      <c r="K69" s="439">
        <v>3</v>
      </c>
      <c r="L69" s="440" t="s">
        <v>4270</v>
      </c>
      <c r="M69" s="441">
        <v>61</v>
      </c>
      <c r="N69" s="132">
        <v>2</v>
      </c>
      <c r="O69" t="s">
        <v>298</v>
      </c>
      <c r="P69" s="133">
        <v>15</v>
      </c>
      <c r="Q69" s="308">
        <v>7</v>
      </c>
      <c r="R69" s="308" t="s">
        <v>2758</v>
      </c>
      <c r="S69" s="309">
        <v>96</v>
      </c>
      <c r="T69" s="132">
        <v>10</v>
      </c>
      <c r="U69" t="s">
        <v>1985</v>
      </c>
      <c r="V69" s="133">
        <v>94</v>
      </c>
      <c r="W69" s="307">
        <v>7</v>
      </c>
      <c r="X69" s="308" t="s">
        <v>1232</v>
      </c>
      <c r="Y69" s="309">
        <v>116</v>
      </c>
      <c r="Z69" s="275">
        <v>5</v>
      </c>
      <c r="AA69" s="275" t="s">
        <v>497</v>
      </c>
      <c r="AB69" s="275">
        <v>217</v>
      </c>
      <c r="AC69" s="81">
        <v>2</v>
      </c>
      <c r="AD69" s="82">
        <v>138000</v>
      </c>
      <c r="AE69" s="83">
        <v>21</v>
      </c>
      <c r="AF69" s="63">
        <v>3</v>
      </c>
      <c r="AG69" s="14">
        <v>132667</v>
      </c>
      <c r="AH69" s="64">
        <v>391</v>
      </c>
      <c r="AI69" s="81">
        <v>3</v>
      </c>
      <c r="AJ69" s="82">
        <v>87000</v>
      </c>
      <c r="AK69" s="83">
        <v>70</v>
      </c>
      <c r="AL69" s="63">
        <v>6</v>
      </c>
      <c r="AM69" s="14">
        <v>120700</v>
      </c>
      <c r="AN69" s="64">
        <v>224</v>
      </c>
      <c r="AO69" s="81">
        <v>1</v>
      </c>
      <c r="AP69" s="82">
        <v>63500</v>
      </c>
      <c r="AQ69" s="83">
        <v>155</v>
      </c>
      <c r="AR69" s="63">
        <v>3</v>
      </c>
      <c r="AS69" s="14">
        <v>69967</v>
      </c>
      <c r="AT69" s="64">
        <v>72</v>
      </c>
      <c r="AU69" s="81">
        <v>2</v>
      </c>
      <c r="AV69" s="82">
        <v>48950</v>
      </c>
      <c r="AW69" s="83">
        <v>85</v>
      </c>
      <c r="AX69" s="63">
        <v>5</v>
      </c>
      <c r="AY69" s="14">
        <v>107100</v>
      </c>
      <c r="AZ69" s="64">
        <v>95</v>
      </c>
      <c r="BA69" s="81"/>
      <c r="BB69" s="82"/>
      <c r="BC69" s="83"/>
      <c r="BD69" s="132"/>
      <c r="BF69" s="133"/>
      <c r="BG69" s="142"/>
      <c r="BH69" s="143"/>
      <c r="BI69" s="144"/>
      <c r="BJ69" s="132"/>
      <c r="BL69" s="133"/>
      <c r="BM69" s="142"/>
      <c r="BN69" s="143"/>
      <c r="BO69" s="144"/>
      <c r="BP69" s="63"/>
      <c r="BR69" s="64"/>
    </row>
    <row r="70" spans="1:70" x14ac:dyDescent="0.2">
      <c r="A70" t="s">
        <v>228</v>
      </c>
      <c r="B70" s="527">
        <v>2</v>
      </c>
      <c r="C70" s="528" t="s">
        <v>4523</v>
      </c>
      <c r="D70" s="529">
        <v>125</v>
      </c>
      <c r="E70" s="439">
        <v>0</v>
      </c>
      <c r="F70" s="440" t="s">
        <v>270</v>
      </c>
      <c r="G70" s="441">
        <v>0</v>
      </c>
      <c r="H70" s="132">
        <v>2</v>
      </c>
      <c r="I70" t="s">
        <v>3111</v>
      </c>
      <c r="J70" s="133">
        <v>10</v>
      </c>
      <c r="K70" s="439">
        <v>2</v>
      </c>
      <c r="L70" s="440" t="s">
        <v>4271</v>
      </c>
      <c r="M70" s="441">
        <v>116</v>
      </c>
      <c r="N70" s="132">
        <v>2</v>
      </c>
      <c r="O70" t="s">
        <v>3512</v>
      </c>
      <c r="P70" s="133">
        <v>32</v>
      </c>
      <c r="Q70" s="308">
        <v>1</v>
      </c>
      <c r="R70" s="308" t="s">
        <v>2550</v>
      </c>
      <c r="S70" s="309">
        <v>68</v>
      </c>
      <c r="T70" s="132">
        <v>1</v>
      </c>
      <c r="U70" t="s">
        <v>1036</v>
      </c>
      <c r="V70" s="133">
        <v>45</v>
      </c>
      <c r="W70" s="307">
        <v>2</v>
      </c>
      <c r="X70" s="308" t="s">
        <v>1233</v>
      </c>
      <c r="Y70" s="309">
        <v>76</v>
      </c>
      <c r="Z70" s="275">
        <v>1</v>
      </c>
      <c r="AA70" s="275" t="s">
        <v>311</v>
      </c>
      <c r="AB70" s="275">
        <v>25</v>
      </c>
      <c r="AC70" s="81">
        <v>1</v>
      </c>
      <c r="AD70" s="82">
        <v>17500</v>
      </c>
      <c r="AE70" s="83">
        <v>15</v>
      </c>
      <c r="AF70" s="63">
        <v>0</v>
      </c>
      <c r="AG70" s="14">
        <v>0</v>
      </c>
      <c r="AH70" s="64">
        <v>0</v>
      </c>
      <c r="AI70" s="81">
        <v>1</v>
      </c>
      <c r="AJ70" s="82">
        <v>195000</v>
      </c>
      <c r="AK70" s="83">
        <v>132</v>
      </c>
      <c r="AL70" s="63">
        <v>0</v>
      </c>
      <c r="AN70" s="64"/>
      <c r="AO70" s="81">
        <v>0</v>
      </c>
      <c r="AP70" s="82"/>
      <c r="AQ70" s="83"/>
      <c r="AR70" s="63">
        <v>1</v>
      </c>
      <c r="AS70" s="14">
        <v>158900</v>
      </c>
      <c r="AT70" s="64">
        <v>57</v>
      </c>
      <c r="AU70" s="81">
        <v>0</v>
      </c>
      <c r="AV70" s="82"/>
      <c r="AW70" s="83"/>
      <c r="AX70" s="63">
        <v>0</v>
      </c>
      <c r="AY70" s="14"/>
      <c r="AZ70" s="64"/>
      <c r="BA70" s="81"/>
      <c r="BB70" s="82"/>
      <c r="BC70" s="83"/>
      <c r="BD70" s="132"/>
      <c r="BF70" s="133"/>
      <c r="BG70" s="142"/>
      <c r="BH70" s="143"/>
      <c r="BI70" s="144"/>
      <c r="BJ70" s="132"/>
      <c r="BL70" s="133"/>
      <c r="BM70" s="142"/>
      <c r="BN70" s="143"/>
      <c r="BO70" s="144"/>
      <c r="BP70" s="63"/>
      <c r="BR70" s="64"/>
    </row>
    <row r="71" spans="1:70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132">
        <v>0</v>
      </c>
      <c r="I71" t="s">
        <v>270</v>
      </c>
      <c r="J71" s="133">
        <v>0</v>
      </c>
      <c r="K71" s="439">
        <v>3</v>
      </c>
      <c r="L71" s="440" t="s">
        <v>1101</v>
      </c>
      <c r="M71" s="441">
        <v>34</v>
      </c>
      <c r="N71" s="132">
        <v>1</v>
      </c>
      <c r="O71" t="s">
        <v>3297</v>
      </c>
      <c r="P71" s="133">
        <v>12</v>
      </c>
      <c r="Q71" s="308">
        <v>4</v>
      </c>
      <c r="R71" s="308" t="s">
        <v>2759</v>
      </c>
      <c r="S71" s="309">
        <v>87</v>
      </c>
      <c r="T71" s="132">
        <v>2</v>
      </c>
      <c r="U71" t="s">
        <v>1986</v>
      </c>
      <c r="V71" s="133">
        <v>13</v>
      </c>
      <c r="W71" s="307">
        <v>3</v>
      </c>
      <c r="X71" s="308" t="s">
        <v>1234</v>
      </c>
      <c r="Y71" s="309">
        <v>81</v>
      </c>
      <c r="Z71" s="275">
        <v>4</v>
      </c>
      <c r="AA71" s="275" t="s">
        <v>498</v>
      </c>
      <c r="AB71" s="275">
        <v>98</v>
      </c>
      <c r="AC71" s="81">
        <v>3</v>
      </c>
      <c r="AD71" s="82">
        <v>132333</v>
      </c>
      <c r="AE71" s="83">
        <v>27</v>
      </c>
      <c r="AF71" s="63">
        <v>7</v>
      </c>
      <c r="AG71" s="14">
        <v>254539</v>
      </c>
      <c r="AH71" s="64">
        <v>72</v>
      </c>
      <c r="AI71" s="81">
        <v>5</v>
      </c>
      <c r="AJ71" s="82">
        <v>98680</v>
      </c>
      <c r="AK71" s="83">
        <v>160</v>
      </c>
      <c r="AL71" s="63">
        <v>4</v>
      </c>
      <c r="AM71" s="14">
        <v>116225</v>
      </c>
      <c r="AN71" s="64">
        <v>156</v>
      </c>
      <c r="AO71" s="81">
        <v>0</v>
      </c>
      <c r="AP71" s="82"/>
      <c r="AQ71" s="83"/>
      <c r="AR71" s="63">
        <v>2</v>
      </c>
      <c r="AS71" s="14">
        <v>89750</v>
      </c>
      <c r="AT71" s="64">
        <v>49</v>
      </c>
      <c r="AU71" s="81">
        <v>3</v>
      </c>
      <c r="AV71" s="82">
        <v>78833</v>
      </c>
      <c r="AW71" s="83">
        <v>79</v>
      </c>
      <c r="AX71" s="63">
        <v>1</v>
      </c>
      <c r="AY71" s="14">
        <v>128000</v>
      </c>
      <c r="AZ71" s="64">
        <v>200</v>
      </c>
      <c r="BA71" s="81"/>
      <c r="BB71" s="82"/>
      <c r="BC71" s="83"/>
      <c r="BD71" s="132"/>
      <c r="BF71" s="133"/>
      <c r="BG71" s="142"/>
      <c r="BH71" s="143"/>
      <c r="BI71" s="144"/>
      <c r="BJ71" s="132"/>
      <c r="BL71" s="133"/>
      <c r="BM71" s="142"/>
      <c r="BN71" s="143"/>
      <c r="BO71" s="144"/>
      <c r="BP71" s="63"/>
      <c r="BR71" s="64"/>
    </row>
    <row r="72" spans="1:70" x14ac:dyDescent="0.2">
      <c r="A72" t="s">
        <v>229</v>
      </c>
      <c r="B72" s="527">
        <v>8</v>
      </c>
      <c r="C72" s="528" t="s">
        <v>6480</v>
      </c>
      <c r="D72" s="529">
        <v>50</v>
      </c>
      <c r="E72" s="439">
        <v>7</v>
      </c>
      <c r="F72" s="440" t="s">
        <v>5764</v>
      </c>
      <c r="G72" s="441">
        <v>34</v>
      </c>
      <c r="H72" s="132">
        <v>6</v>
      </c>
      <c r="I72" t="s">
        <v>5017</v>
      </c>
      <c r="J72" s="133">
        <v>10</v>
      </c>
      <c r="K72" s="439">
        <v>3</v>
      </c>
      <c r="L72" s="440" t="s">
        <v>4272</v>
      </c>
      <c r="M72" s="441">
        <v>168</v>
      </c>
      <c r="N72" s="132">
        <v>8</v>
      </c>
      <c r="O72" t="s">
        <v>3513</v>
      </c>
      <c r="P72" s="133">
        <v>46</v>
      </c>
      <c r="Q72" s="308">
        <v>12</v>
      </c>
      <c r="R72" s="308" t="s">
        <v>2760</v>
      </c>
      <c r="S72" s="309">
        <v>24</v>
      </c>
      <c r="T72" s="132">
        <v>6</v>
      </c>
      <c r="U72" t="s">
        <v>1987</v>
      </c>
      <c r="V72" s="133">
        <v>69</v>
      </c>
      <c r="W72" s="307">
        <v>4</v>
      </c>
      <c r="X72" s="308" t="s">
        <v>1235</v>
      </c>
      <c r="Y72" s="309">
        <v>148</v>
      </c>
      <c r="Z72" s="275">
        <v>5</v>
      </c>
      <c r="AA72" s="275" t="s">
        <v>499</v>
      </c>
      <c r="AB72" s="275">
        <v>127</v>
      </c>
      <c r="AC72" s="81">
        <v>1</v>
      </c>
      <c r="AD72" s="82">
        <v>115000</v>
      </c>
      <c r="AE72" s="83">
        <v>287</v>
      </c>
      <c r="AF72" s="63">
        <v>7</v>
      </c>
      <c r="AG72" s="14">
        <v>75743</v>
      </c>
      <c r="AH72" s="64">
        <v>139</v>
      </c>
      <c r="AI72" s="81">
        <v>5</v>
      </c>
      <c r="AJ72" s="82">
        <v>269500</v>
      </c>
      <c r="AK72" s="83">
        <v>246</v>
      </c>
      <c r="AL72" s="63">
        <v>2</v>
      </c>
      <c r="AM72" s="14">
        <v>71750</v>
      </c>
      <c r="AN72" s="64">
        <v>10</v>
      </c>
      <c r="AO72" s="81">
        <v>3</v>
      </c>
      <c r="AP72" s="82">
        <v>180167</v>
      </c>
      <c r="AQ72" s="83">
        <v>164</v>
      </c>
      <c r="AR72" s="63">
        <v>5</v>
      </c>
      <c r="AS72" s="14">
        <v>87860</v>
      </c>
      <c r="AT72" s="64">
        <v>82</v>
      </c>
      <c r="AU72" s="81">
        <v>4</v>
      </c>
      <c r="AV72" s="82">
        <v>259525</v>
      </c>
      <c r="AW72" s="83">
        <v>211</v>
      </c>
      <c r="AX72" s="63">
        <v>12</v>
      </c>
      <c r="AY72" s="14">
        <v>244567</v>
      </c>
      <c r="AZ72" s="64">
        <v>98</v>
      </c>
      <c r="BA72" s="81"/>
      <c r="BB72" s="82"/>
      <c r="BC72" s="83"/>
      <c r="BD72" s="132"/>
      <c r="BF72" s="133"/>
      <c r="BG72" s="142"/>
      <c r="BH72" s="143"/>
      <c r="BI72" s="144"/>
      <c r="BJ72" s="132"/>
      <c r="BL72" s="133"/>
      <c r="BM72" s="142"/>
      <c r="BN72" s="143"/>
      <c r="BO72" s="144"/>
      <c r="BP72" s="63"/>
      <c r="BR72" s="64"/>
    </row>
    <row r="73" spans="1:70" x14ac:dyDescent="0.2">
      <c r="A73" t="s">
        <v>230</v>
      </c>
      <c r="B73" s="527">
        <v>2</v>
      </c>
      <c r="C73" s="528" t="s">
        <v>6481</v>
      </c>
      <c r="D73" s="529">
        <v>17</v>
      </c>
      <c r="E73" s="439">
        <v>1</v>
      </c>
      <c r="F73" s="440" t="s">
        <v>4331</v>
      </c>
      <c r="G73" s="441">
        <v>6</v>
      </c>
      <c r="H73" s="132">
        <v>1</v>
      </c>
      <c r="I73" t="s">
        <v>368</v>
      </c>
      <c r="J73" s="133">
        <v>153</v>
      </c>
      <c r="K73" s="439">
        <v>1</v>
      </c>
      <c r="L73" s="440" t="s">
        <v>3470</v>
      </c>
      <c r="M73" s="441">
        <v>155</v>
      </c>
      <c r="N73" s="132">
        <v>2</v>
      </c>
      <c r="O73" t="s">
        <v>3514</v>
      </c>
      <c r="P73" s="133">
        <v>158</v>
      </c>
      <c r="Q73" s="308">
        <v>1</v>
      </c>
      <c r="R73" s="308" t="s">
        <v>2761</v>
      </c>
      <c r="S73" s="309">
        <v>186</v>
      </c>
      <c r="T73" s="132">
        <v>0</v>
      </c>
      <c r="U73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75">
        <v>1</v>
      </c>
      <c r="AA73" s="275" t="s">
        <v>314</v>
      </c>
      <c r="AB73" s="275">
        <v>34</v>
      </c>
      <c r="AC73" s="81">
        <v>1</v>
      </c>
      <c r="AD73" s="82">
        <v>275000</v>
      </c>
      <c r="AE73" s="83">
        <v>261</v>
      </c>
      <c r="AF73" s="63">
        <v>0</v>
      </c>
      <c r="AG73" s="14">
        <v>0</v>
      </c>
      <c r="AH73" s="64">
        <v>0</v>
      </c>
      <c r="AI73" s="81">
        <v>1</v>
      </c>
      <c r="AJ73" s="82">
        <v>157000</v>
      </c>
      <c r="AK73" s="83">
        <v>98</v>
      </c>
      <c r="AL73" s="63">
        <v>1</v>
      </c>
      <c r="AM73" s="14">
        <v>315000</v>
      </c>
      <c r="AN73" s="64">
        <v>51</v>
      </c>
      <c r="AO73" s="81">
        <v>2</v>
      </c>
      <c r="AP73" s="82">
        <v>172595</v>
      </c>
      <c r="AQ73" s="83">
        <v>121</v>
      </c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Y73" s="14"/>
      <c r="AZ73" s="64"/>
      <c r="BA73" s="81"/>
      <c r="BB73" s="82"/>
      <c r="BC73" s="83"/>
      <c r="BD73" s="132"/>
      <c r="BF73" s="133"/>
      <c r="BG73" s="142"/>
      <c r="BH73" s="143"/>
      <c r="BI73" s="144"/>
      <c r="BJ73" s="132"/>
      <c r="BL73" s="133"/>
      <c r="BM73" s="142"/>
      <c r="BN73" s="143"/>
      <c r="BO73" s="144"/>
      <c r="BP73" s="63"/>
      <c r="BR73" s="64"/>
    </row>
    <row r="74" spans="1:70" x14ac:dyDescent="0.2">
      <c r="A74" t="s">
        <v>231</v>
      </c>
      <c r="B74" s="527">
        <v>72</v>
      </c>
      <c r="C74" s="528" t="s">
        <v>6482</v>
      </c>
      <c r="D74" s="529">
        <v>25</v>
      </c>
      <c r="E74" s="439">
        <v>85</v>
      </c>
      <c r="F74" s="440" t="s">
        <v>5765</v>
      </c>
      <c r="G74" s="441">
        <v>34</v>
      </c>
      <c r="H74" s="132">
        <v>79</v>
      </c>
      <c r="I74" t="s">
        <v>5018</v>
      </c>
      <c r="J74" s="133">
        <v>21</v>
      </c>
      <c r="K74" s="439">
        <v>60</v>
      </c>
      <c r="L74" s="440" t="s">
        <v>4273</v>
      </c>
      <c r="M74" s="441">
        <v>58</v>
      </c>
      <c r="N74" s="132">
        <v>77</v>
      </c>
      <c r="O74" t="s">
        <v>3515</v>
      </c>
      <c r="P74" s="133">
        <v>59</v>
      </c>
      <c r="Q74" s="308">
        <v>111</v>
      </c>
      <c r="R74" s="308" t="s">
        <v>2762</v>
      </c>
      <c r="S74" s="309">
        <v>86</v>
      </c>
      <c r="T74" s="132">
        <v>92</v>
      </c>
      <c r="U74" t="s">
        <v>1988</v>
      </c>
      <c r="V74" s="133">
        <v>102</v>
      </c>
      <c r="W74" s="307">
        <v>78</v>
      </c>
      <c r="X74" s="308" t="s">
        <v>1236</v>
      </c>
      <c r="Y74" s="309">
        <v>127</v>
      </c>
      <c r="Z74" s="275">
        <v>99</v>
      </c>
      <c r="AA74" s="275" t="s">
        <v>500</v>
      </c>
      <c r="AB74" s="275">
        <v>146</v>
      </c>
      <c r="AC74" s="81">
        <v>76</v>
      </c>
      <c r="AD74" s="82">
        <v>84532</v>
      </c>
      <c r="AE74" s="83">
        <v>142</v>
      </c>
      <c r="AF74" s="63">
        <v>63</v>
      </c>
      <c r="AG74" s="14">
        <v>84356</v>
      </c>
      <c r="AH74" s="64">
        <v>150</v>
      </c>
      <c r="AI74" s="81">
        <v>50</v>
      </c>
      <c r="AJ74" s="82">
        <v>84102</v>
      </c>
      <c r="AK74" s="83">
        <v>118</v>
      </c>
      <c r="AL74" s="63">
        <v>52</v>
      </c>
      <c r="AM74" s="14">
        <v>59765</v>
      </c>
      <c r="AN74" s="64">
        <v>140</v>
      </c>
      <c r="AO74" s="81">
        <v>64</v>
      </c>
      <c r="AP74" s="82">
        <v>86422</v>
      </c>
      <c r="AQ74" s="83">
        <v>110</v>
      </c>
      <c r="AR74" s="63">
        <v>64</v>
      </c>
      <c r="AS74" s="14">
        <v>76423</v>
      </c>
      <c r="AT74" s="64">
        <v>119</v>
      </c>
      <c r="AU74" s="81">
        <v>87</v>
      </c>
      <c r="AV74" s="82">
        <v>83977</v>
      </c>
      <c r="AW74" s="83">
        <v>141</v>
      </c>
      <c r="AX74" s="63">
        <v>103</v>
      </c>
      <c r="AY74" s="14">
        <v>95067</v>
      </c>
      <c r="AZ74" s="64">
        <v>133</v>
      </c>
      <c r="BA74" s="81"/>
      <c r="BB74" s="82"/>
      <c r="BC74" s="83"/>
      <c r="BD74" s="132"/>
      <c r="BF74" s="133"/>
      <c r="BG74" s="142"/>
      <c r="BH74" s="143"/>
      <c r="BI74" s="144"/>
      <c r="BJ74" s="132"/>
      <c r="BL74" s="133"/>
      <c r="BM74" s="142"/>
      <c r="BN74" s="143"/>
      <c r="BO74" s="144"/>
      <c r="BP74" s="63"/>
      <c r="BR74" s="64"/>
    </row>
    <row r="75" spans="1:70" x14ac:dyDescent="0.2">
      <c r="A75" t="s">
        <v>238</v>
      </c>
      <c r="B75" s="527">
        <v>2</v>
      </c>
      <c r="C75" s="528" t="s">
        <v>6289</v>
      </c>
      <c r="D75" s="529">
        <v>49</v>
      </c>
      <c r="E75" s="439">
        <v>5</v>
      </c>
      <c r="F75" s="440" t="s">
        <v>5766</v>
      </c>
      <c r="G75" s="441">
        <v>32</v>
      </c>
      <c r="H75" s="132">
        <v>7</v>
      </c>
      <c r="I75" t="s">
        <v>5019</v>
      </c>
      <c r="J75" s="133">
        <v>23</v>
      </c>
      <c r="K75" s="439">
        <v>9</v>
      </c>
      <c r="L75" s="440" t="s">
        <v>4274</v>
      </c>
      <c r="M75" s="441">
        <v>83</v>
      </c>
      <c r="N75" s="132">
        <v>6</v>
      </c>
      <c r="O75" t="s">
        <v>3516</v>
      </c>
      <c r="P75" s="133">
        <v>62</v>
      </c>
      <c r="Q75" s="308">
        <v>5</v>
      </c>
      <c r="R75" s="308" t="s">
        <v>2763</v>
      </c>
      <c r="S75" s="309">
        <v>50</v>
      </c>
      <c r="T75" s="132">
        <v>5</v>
      </c>
      <c r="U75" t="s">
        <v>1989</v>
      </c>
      <c r="V75" s="133">
        <v>172</v>
      </c>
      <c r="W75" s="307">
        <v>7</v>
      </c>
      <c r="X75" s="308" t="s">
        <v>1237</v>
      </c>
      <c r="Y75" s="309">
        <v>185</v>
      </c>
      <c r="Z75" s="275">
        <v>4</v>
      </c>
      <c r="AA75" s="275" t="s">
        <v>501</v>
      </c>
      <c r="AB75" s="275">
        <v>139</v>
      </c>
      <c r="AC75" s="81">
        <v>7</v>
      </c>
      <c r="AD75" s="82">
        <v>195414</v>
      </c>
      <c r="AE75" s="83">
        <v>103</v>
      </c>
      <c r="AF75" s="63">
        <v>5</v>
      </c>
      <c r="AG75" s="14">
        <v>181200</v>
      </c>
      <c r="AH75" s="64">
        <v>161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4</v>
      </c>
      <c r="AP75" s="82">
        <v>109975</v>
      </c>
      <c r="AQ75" s="83">
        <v>110</v>
      </c>
      <c r="AR75" s="63">
        <v>7</v>
      </c>
      <c r="AS75" s="14">
        <v>106364</v>
      </c>
      <c r="AT75" s="64">
        <v>206</v>
      </c>
      <c r="AU75" s="81">
        <v>7</v>
      </c>
      <c r="AV75" s="82">
        <v>107057</v>
      </c>
      <c r="AW75" s="83">
        <v>109</v>
      </c>
      <c r="AX75" s="63">
        <v>14</v>
      </c>
      <c r="AY75" s="14">
        <v>126728</v>
      </c>
      <c r="AZ75" s="64">
        <v>95</v>
      </c>
      <c r="BA75" s="81"/>
      <c r="BB75" s="82"/>
      <c r="BC75" s="83"/>
      <c r="BD75" s="132"/>
      <c r="BF75" s="133"/>
      <c r="BG75" s="142"/>
      <c r="BH75" s="143"/>
      <c r="BI75" s="144"/>
      <c r="BJ75" s="132"/>
      <c r="BL75" s="133"/>
      <c r="BM75" s="142"/>
      <c r="BN75" s="143"/>
      <c r="BO75" s="144"/>
      <c r="BP75" s="63"/>
      <c r="BR75" s="64"/>
    </row>
    <row r="76" spans="1:70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5</v>
      </c>
      <c r="F76" s="440" t="s">
        <v>5767</v>
      </c>
      <c r="G76" s="441">
        <v>11</v>
      </c>
      <c r="H76" s="132">
        <v>8</v>
      </c>
      <c r="I76" t="s">
        <v>5020</v>
      </c>
      <c r="J76" s="133">
        <v>9</v>
      </c>
      <c r="K76" s="439">
        <v>6</v>
      </c>
      <c r="L76" s="440" t="s">
        <v>4275</v>
      </c>
      <c r="M76" s="441">
        <v>54</v>
      </c>
      <c r="N76" s="132">
        <v>6</v>
      </c>
      <c r="O76" t="s">
        <v>3517</v>
      </c>
      <c r="P76" s="133">
        <v>98</v>
      </c>
      <c r="Q76" s="308">
        <v>3</v>
      </c>
      <c r="R76" s="308" t="s">
        <v>2764</v>
      </c>
      <c r="S76" s="309">
        <v>25</v>
      </c>
      <c r="T76" s="132">
        <v>3</v>
      </c>
      <c r="U76" t="s">
        <v>1990</v>
      </c>
      <c r="V76" s="133">
        <v>90</v>
      </c>
      <c r="W76" s="307">
        <v>5</v>
      </c>
      <c r="X76" s="308" t="s">
        <v>1238</v>
      </c>
      <c r="Y76" s="309">
        <v>114</v>
      </c>
      <c r="Z76" s="275">
        <v>5</v>
      </c>
      <c r="AA76" s="275" t="s">
        <v>502</v>
      </c>
      <c r="AB76" s="275">
        <v>74</v>
      </c>
      <c r="AC76" s="81">
        <v>4</v>
      </c>
      <c r="AD76" s="82">
        <v>90225</v>
      </c>
      <c r="AE76" s="83">
        <v>127</v>
      </c>
      <c r="AF76" s="63">
        <v>3</v>
      </c>
      <c r="AG76" s="14">
        <v>120800</v>
      </c>
      <c r="AH76" s="64">
        <v>27</v>
      </c>
      <c r="AI76" s="81">
        <v>3</v>
      </c>
      <c r="AJ76" s="82">
        <v>105000</v>
      </c>
      <c r="AK76" s="83">
        <v>126</v>
      </c>
      <c r="AL76" s="63">
        <v>0</v>
      </c>
      <c r="AN76" s="64"/>
      <c r="AO76" s="81">
        <v>2</v>
      </c>
      <c r="AP76" s="82">
        <v>178300</v>
      </c>
      <c r="AQ76" s="83">
        <v>265</v>
      </c>
      <c r="AR76" s="63">
        <v>0</v>
      </c>
      <c r="AT76" s="64"/>
      <c r="AU76" s="81">
        <v>4</v>
      </c>
      <c r="AV76" s="82">
        <v>119700</v>
      </c>
      <c r="AW76" s="83">
        <v>77</v>
      </c>
      <c r="AX76" s="63">
        <v>8</v>
      </c>
      <c r="AY76" s="14">
        <v>156125</v>
      </c>
      <c r="AZ76" s="64">
        <v>217</v>
      </c>
      <c r="BA76" s="81"/>
      <c r="BB76" s="82"/>
      <c r="BC76" s="83"/>
      <c r="BD76" s="132"/>
      <c r="BF76" s="133"/>
      <c r="BG76" s="142"/>
      <c r="BH76" s="143"/>
      <c r="BI76" s="144"/>
      <c r="BJ76" s="132"/>
      <c r="BL76" s="133"/>
      <c r="BM76" s="142"/>
      <c r="BN76" s="143"/>
      <c r="BO76" s="144"/>
      <c r="BP76" s="63"/>
      <c r="BR76" s="64"/>
    </row>
    <row r="77" spans="1:70" x14ac:dyDescent="0.2">
      <c r="B77" s="218"/>
      <c r="C77" s="6"/>
      <c r="D77" s="219"/>
      <c r="E77" s="223"/>
      <c r="F77" s="224"/>
      <c r="G77" s="225"/>
      <c r="H77" s="132"/>
      <c r="J77" s="133"/>
      <c r="K77" s="223"/>
      <c r="L77" s="224"/>
      <c r="M77" s="225"/>
      <c r="N77" s="132"/>
      <c r="P77" s="133"/>
      <c r="Q77" s="224"/>
      <c r="R77" s="224"/>
      <c r="S77" s="225"/>
      <c r="T77" s="132"/>
      <c r="V77" s="133"/>
      <c r="W77" s="322"/>
      <c r="X77" s="323"/>
      <c r="Y77" s="324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81"/>
      <c r="AP77" s="82"/>
      <c r="AQ77" s="83"/>
      <c r="AR77" s="63"/>
      <c r="AT77" s="64"/>
      <c r="AU77" s="142"/>
      <c r="AV77" s="143"/>
      <c r="AW77" s="144"/>
      <c r="AX77" s="132"/>
      <c r="AZ77" s="133"/>
      <c r="BA77" s="142"/>
      <c r="BB77" s="143"/>
      <c r="BC77" s="144"/>
      <c r="BD77" s="132"/>
      <c r="BF77" s="133"/>
      <c r="BG77" s="142"/>
      <c r="BH77" s="143"/>
      <c r="BI77" s="144"/>
      <c r="BJ77" s="132"/>
      <c r="BL77" s="133"/>
      <c r="BM77" s="142"/>
      <c r="BN77" s="143"/>
      <c r="BO77" s="144"/>
      <c r="BP77" s="63"/>
      <c r="BR77" s="64"/>
    </row>
    <row r="78" spans="1:70" x14ac:dyDescent="0.2">
      <c r="A78" s="21" t="s">
        <v>193</v>
      </c>
      <c r="B78" s="100"/>
      <c r="C78" s="21"/>
      <c r="D78" s="101"/>
      <c r="E78" s="123"/>
      <c r="F78" s="124"/>
      <c r="G78" s="125"/>
      <c r="H78" s="132"/>
      <c r="J78" s="133"/>
      <c r="K78" s="123"/>
      <c r="L78" s="124"/>
      <c r="M78" s="125"/>
      <c r="N78" s="132"/>
      <c r="P78" s="133"/>
      <c r="Q78" s="224"/>
      <c r="R78" s="224"/>
      <c r="S78" s="225"/>
      <c r="T78" s="132"/>
      <c r="V78" s="133"/>
      <c r="W78" s="325"/>
      <c r="X78" s="326"/>
      <c r="Y78" s="327"/>
      <c r="Z78" s="3"/>
      <c r="AA78" s="3"/>
      <c r="AB78" s="68"/>
      <c r="AC78" s="87"/>
      <c r="AD78" s="88"/>
      <c r="AE78" s="89"/>
      <c r="AF78" s="67"/>
      <c r="AG78" s="3"/>
      <c r="AH78" s="68"/>
      <c r="AI78" s="87"/>
      <c r="AJ78" s="88"/>
      <c r="AK78" s="89"/>
      <c r="AL78" s="67"/>
      <c r="AM78" s="3"/>
      <c r="AN78" s="68"/>
      <c r="AO78" s="81"/>
      <c r="AP78" s="82"/>
      <c r="AQ78" s="83"/>
      <c r="AR78" s="63"/>
      <c r="AT78" s="64"/>
      <c r="AU78" s="114"/>
      <c r="AV78" s="115"/>
      <c r="AW78" s="116"/>
      <c r="AX78" s="107"/>
      <c r="AY78" s="7"/>
      <c r="AZ78" s="108"/>
      <c r="BA78" s="145"/>
      <c r="BB78" s="146"/>
      <c r="BC78" s="147"/>
      <c r="BD78" s="126"/>
      <c r="BE78" s="17"/>
      <c r="BF78" s="127"/>
      <c r="BG78" s="145"/>
      <c r="BH78" s="146"/>
      <c r="BI78" s="147"/>
      <c r="BJ78" s="126"/>
      <c r="BK78" s="17"/>
      <c r="BL78" s="127"/>
      <c r="BM78" s="145"/>
      <c r="BN78" s="146"/>
      <c r="BO78" s="147"/>
      <c r="BP78" s="63"/>
      <c r="BR78" s="64"/>
    </row>
    <row r="79" spans="1:70" x14ac:dyDescent="0.2">
      <c r="A79" s="19">
        <f ca="1">TODAY()</f>
        <v>45148</v>
      </c>
      <c r="B79" s="388">
        <v>2023</v>
      </c>
      <c r="C79" s="394"/>
      <c r="D79" s="390"/>
      <c r="E79" s="411">
        <v>2022</v>
      </c>
      <c r="F79" s="338"/>
      <c r="G79" s="339"/>
      <c r="H79" s="391">
        <v>2021</v>
      </c>
      <c r="I79" s="4"/>
      <c r="J79" s="392"/>
      <c r="K79" s="411">
        <v>2020</v>
      </c>
      <c r="L79" s="338"/>
      <c r="M79" s="339"/>
      <c r="N79" s="4">
        <v>2019</v>
      </c>
      <c r="O79" s="4"/>
      <c r="P79" s="392"/>
      <c r="Q79" s="338">
        <v>2018</v>
      </c>
      <c r="R79" s="338"/>
      <c r="S79" s="339"/>
      <c r="T79" s="391">
        <v>2017</v>
      </c>
      <c r="U79" s="4"/>
      <c r="V79" s="392"/>
      <c r="W79" s="328"/>
      <c r="X79" s="329"/>
      <c r="Y79" s="330"/>
      <c r="Z79" s="3">
        <v>2015</v>
      </c>
      <c r="AA79" s="3"/>
      <c r="AB79" s="68"/>
      <c r="AC79" s="87">
        <v>2014</v>
      </c>
      <c r="AD79" s="88"/>
      <c r="AE79" s="89"/>
      <c r="AF79" s="67">
        <v>2013</v>
      </c>
      <c r="AG79" s="3"/>
      <c r="AH79" s="68"/>
      <c r="AI79" s="87">
        <v>2012</v>
      </c>
      <c r="AJ79" s="88"/>
      <c r="AK79" s="89"/>
      <c r="AL79" s="102">
        <v>2011</v>
      </c>
      <c r="AM79" s="103"/>
      <c r="AN79" s="104"/>
      <c r="AO79" s="117">
        <v>2010</v>
      </c>
      <c r="AP79" s="118"/>
      <c r="AQ79" s="119"/>
      <c r="AR79" s="102">
        <v>2009</v>
      </c>
      <c r="AS79" s="103"/>
      <c r="AT79" s="104"/>
      <c r="AU79" s="117">
        <v>2008</v>
      </c>
      <c r="AV79" s="118"/>
      <c r="AW79" s="119"/>
      <c r="AX79" s="102">
        <v>2007</v>
      </c>
      <c r="AY79" s="103"/>
      <c r="AZ79" s="104"/>
      <c r="BA79" s="117">
        <v>2006</v>
      </c>
      <c r="BB79" s="118"/>
      <c r="BC79" s="119"/>
      <c r="BD79" s="67">
        <v>2005</v>
      </c>
      <c r="BE79" s="3"/>
      <c r="BF79" s="68"/>
      <c r="BG79" s="87">
        <v>2004</v>
      </c>
      <c r="BH79" s="88"/>
      <c r="BI79" s="89"/>
      <c r="BJ79" s="67">
        <v>2003</v>
      </c>
      <c r="BK79" s="3"/>
      <c r="BL79" s="68"/>
      <c r="BM79" s="87">
        <v>2002</v>
      </c>
      <c r="BN79" s="88"/>
      <c r="BO79" s="89"/>
      <c r="BP79" s="67">
        <v>2001</v>
      </c>
      <c r="BQ79" s="3"/>
      <c r="BR79" s="68"/>
    </row>
    <row r="80" spans="1:70" x14ac:dyDescent="0.2">
      <c r="A80" s="19"/>
      <c r="B80" s="250" t="s">
        <v>262</v>
      </c>
      <c r="C80" s="251" t="s">
        <v>263</v>
      </c>
      <c r="D80" s="252" t="s">
        <v>264</v>
      </c>
      <c r="E80" s="226" t="s">
        <v>262</v>
      </c>
      <c r="F80" s="227" t="s">
        <v>263</v>
      </c>
      <c r="G80" s="228" t="s">
        <v>264</v>
      </c>
      <c r="H80" s="391" t="s">
        <v>262</v>
      </c>
      <c r="I80" s="4" t="s">
        <v>263</v>
      </c>
      <c r="J80" s="392" t="s">
        <v>264</v>
      </c>
      <c r="K80" s="411" t="s">
        <v>262</v>
      </c>
      <c r="L80" s="338" t="s">
        <v>263</v>
      </c>
      <c r="M80" s="339" t="s">
        <v>264</v>
      </c>
      <c r="N80" s="391" t="s">
        <v>262</v>
      </c>
      <c r="O80" s="4" t="s">
        <v>263</v>
      </c>
      <c r="P80" s="392" t="s">
        <v>264</v>
      </c>
      <c r="Q80" s="227" t="s">
        <v>262</v>
      </c>
      <c r="R80" s="227" t="s">
        <v>263</v>
      </c>
      <c r="S80" s="228" t="s">
        <v>264</v>
      </c>
      <c r="T80" s="391" t="s">
        <v>262</v>
      </c>
      <c r="U80" s="4" t="s">
        <v>263</v>
      </c>
      <c r="V80" s="392" t="s">
        <v>264</v>
      </c>
      <c r="W80" s="72" t="s">
        <v>262</v>
      </c>
      <c r="X80" s="73" t="s">
        <v>263</v>
      </c>
      <c r="Y80" s="74" t="s">
        <v>264</v>
      </c>
      <c r="Z80" s="46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57" t="s">
        <v>262</v>
      </c>
      <c r="AG80" s="46" t="s">
        <v>263</v>
      </c>
      <c r="AH80" s="58" t="s">
        <v>264</v>
      </c>
      <c r="AI80" s="72" t="s">
        <v>262</v>
      </c>
      <c r="AJ80" s="73" t="s">
        <v>263</v>
      </c>
      <c r="AK80" s="74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105" t="s">
        <v>262</v>
      </c>
      <c r="AY80" s="10" t="s">
        <v>263</v>
      </c>
      <c r="AZ80" s="106" t="s">
        <v>264</v>
      </c>
      <c r="BA80" s="120" t="s">
        <v>262</v>
      </c>
      <c r="BB80" s="121" t="s">
        <v>263</v>
      </c>
      <c r="BC80" s="122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46" t="s">
        <v>263</v>
      </c>
      <c r="BL80" s="58" t="s">
        <v>264</v>
      </c>
      <c r="BM80" s="72" t="s">
        <v>262</v>
      </c>
      <c r="BN80" s="73" t="s">
        <v>263</v>
      </c>
      <c r="BO80" s="74" t="s">
        <v>264</v>
      </c>
      <c r="BP80" s="57" t="s">
        <v>262</v>
      </c>
      <c r="BQ80" s="3" t="s">
        <v>263</v>
      </c>
      <c r="BR80" s="68" t="s">
        <v>264</v>
      </c>
    </row>
    <row r="81" spans="1:70" x14ac:dyDescent="0.2">
      <c r="A81" s="27" t="s">
        <v>20</v>
      </c>
      <c r="B81" s="524">
        <v>4331</v>
      </c>
      <c r="C81" s="525" t="s">
        <v>6503</v>
      </c>
      <c r="D81" s="526">
        <v>23</v>
      </c>
      <c r="E81" s="492">
        <v>6100</v>
      </c>
      <c r="F81" s="461" t="s">
        <v>5788</v>
      </c>
      <c r="G81" s="462">
        <v>28</v>
      </c>
      <c r="H81" s="248">
        <v>6155</v>
      </c>
      <c r="I81" s="35" t="s">
        <v>5040</v>
      </c>
      <c r="J81" s="249">
        <v>25</v>
      </c>
      <c r="K81" s="313">
        <v>5018</v>
      </c>
      <c r="L81" s="461" t="s">
        <v>4295</v>
      </c>
      <c r="M81" s="462">
        <v>37</v>
      </c>
      <c r="N81" s="248">
        <v>5520</v>
      </c>
      <c r="O81" s="35" t="s">
        <v>3538</v>
      </c>
      <c r="P81" s="249">
        <v>39</v>
      </c>
      <c r="Q81" s="412">
        <v>5886</v>
      </c>
      <c r="R81" s="412" t="s">
        <v>2744</v>
      </c>
      <c r="S81" s="413">
        <v>47</v>
      </c>
      <c r="T81" s="248">
        <v>5715</v>
      </c>
      <c r="U81" s="35" t="s">
        <v>2011</v>
      </c>
      <c r="V81" s="249">
        <v>56</v>
      </c>
      <c r="W81" s="313">
        <v>5595</v>
      </c>
      <c r="X81" s="314" t="s">
        <v>1373</v>
      </c>
      <c r="Y81" s="315">
        <v>76</v>
      </c>
      <c r="Z81" s="47">
        <v>4981</v>
      </c>
      <c r="AA81" s="47">
        <v>159588</v>
      </c>
      <c r="AB81" s="60">
        <v>84</v>
      </c>
      <c r="AC81" s="75">
        <v>4624</v>
      </c>
      <c r="AD81" s="76">
        <v>143890</v>
      </c>
      <c r="AE81" s="77">
        <v>87</v>
      </c>
      <c r="AF81" s="59">
        <v>4907</v>
      </c>
      <c r="AG81" s="47">
        <v>137804</v>
      </c>
      <c r="AH81" s="60">
        <v>93</v>
      </c>
      <c r="AI81" s="75">
        <v>4556</v>
      </c>
      <c r="AJ81" s="76">
        <v>122835</v>
      </c>
      <c r="AK81" s="77">
        <v>103</v>
      </c>
      <c r="AL81" s="59">
        <v>3639</v>
      </c>
      <c r="AM81" s="47">
        <v>128075</v>
      </c>
      <c r="AN81" s="60">
        <v>109</v>
      </c>
      <c r="AO81" s="75">
        <v>4410</v>
      </c>
      <c r="AP81" s="76">
        <v>145908</v>
      </c>
      <c r="AQ81" s="77">
        <v>98</v>
      </c>
      <c r="AR81" s="59">
        <v>4004</v>
      </c>
      <c r="AS81" s="47">
        <v>129413</v>
      </c>
      <c r="AT81" s="60">
        <v>98</v>
      </c>
      <c r="AU81" s="75">
        <v>3923</v>
      </c>
      <c r="AV81" s="76">
        <v>177097</v>
      </c>
      <c r="AW81" s="77">
        <v>106</v>
      </c>
      <c r="AX81" s="90">
        <v>5071</v>
      </c>
      <c r="AY81" s="28">
        <v>192768</v>
      </c>
      <c r="AZ81" s="91">
        <v>94</v>
      </c>
      <c r="BA81" s="75">
        <v>5894</v>
      </c>
      <c r="BB81" s="76">
        <v>178950</v>
      </c>
      <c r="BC81" s="77">
        <v>77</v>
      </c>
      <c r="BD81" s="90">
        <v>6048</v>
      </c>
      <c r="BE81" s="28">
        <v>170729</v>
      </c>
      <c r="BF81" s="91">
        <v>61</v>
      </c>
      <c r="BG81" s="96">
        <v>5645</v>
      </c>
      <c r="BH81" s="95">
        <v>149728</v>
      </c>
      <c r="BI81" s="97">
        <v>59</v>
      </c>
      <c r="BJ81" s="90">
        <v>5367</v>
      </c>
      <c r="BK81" s="28">
        <v>144899</v>
      </c>
      <c r="BL81" s="91">
        <v>77</v>
      </c>
      <c r="BM81" s="96">
        <v>5092</v>
      </c>
      <c r="BN81" s="95">
        <v>129565</v>
      </c>
      <c r="BO81" s="97">
        <v>68</v>
      </c>
      <c r="BP81" s="90">
        <v>4654</v>
      </c>
      <c r="BQ81" s="47">
        <v>122907</v>
      </c>
      <c r="BR81" s="60">
        <v>65</v>
      </c>
    </row>
    <row r="82" spans="1:70" x14ac:dyDescent="0.2">
      <c r="A82" s="20" t="s">
        <v>21</v>
      </c>
      <c r="B82" s="527">
        <v>27</v>
      </c>
      <c r="C82" s="528" t="s">
        <v>6484</v>
      </c>
      <c r="D82" s="529">
        <v>17</v>
      </c>
      <c r="E82" s="439">
        <v>47</v>
      </c>
      <c r="F82" s="440" t="s">
        <v>5769</v>
      </c>
      <c r="G82" s="441">
        <v>14</v>
      </c>
      <c r="H82" s="132">
        <v>31</v>
      </c>
      <c r="I82" t="s">
        <v>5022</v>
      </c>
      <c r="J82" s="133">
        <v>31</v>
      </c>
      <c r="K82" s="307">
        <v>40</v>
      </c>
      <c r="L82" s="440" t="s">
        <v>4277</v>
      </c>
      <c r="M82" s="441">
        <v>40</v>
      </c>
      <c r="N82" s="132">
        <v>58</v>
      </c>
      <c r="O82" t="s">
        <v>3519</v>
      </c>
      <c r="P82" s="133">
        <v>54</v>
      </c>
      <c r="Q82" s="308">
        <v>60</v>
      </c>
      <c r="R82" s="308" t="s">
        <v>2725</v>
      </c>
      <c r="S82" s="308">
        <v>50</v>
      </c>
      <c r="T82" s="132">
        <v>43</v>
      </c>
      <c r="U82" t="s">
        <v>1992</v>
      </c>
      <c r="V82" s="133">
        <v>61</v>
      </c>
      <c r="W82" s="307">
        <v>37</v>
      </c>
      <c r="X82" s="308" t="s">
        <v>1239</v>
      </c>
      <c r="Y82" s="309">
        <v>99</v>
      </c>
      <c r="Z82" s="275">
        <v>32</v>
      </c>
      <c r="AA82" s="275" t="s">
        <v>503</v>
      </c>
      <c r="AB82" s="275">
        <v>105</v>
      </c>
      <c r="AC82" s="81">
        <v>28</v>
      </c>
      <c r="AD82" s="82">
        <v>278086</v>
      </c>
      <c r="AE82" s="83">
        <v>91</v>
      </c>
      <c r="AF82" s="63">
        <v>47</v>
      </c>
      <c r="AG82" s="14">
        <v>288968</v>
      </c>
      <c r="AH82" s="64">
        <v>111</v>
      </c>
      <c r="AI82" s="81">
        <v>45</v>
      </c>
      <c r="AJ82" s="82">
        <v>262129</v>
      </c>
      <c r="AK82" s="83">
        <v>170</v>
      </c>
      <c r="AL82" s="63">
        <v>27</v>
      </c>
      <c r="AM82" s="14">
        <v>288021</v>
      </c>
      <c r="AN82" s="64">
        <v>144</v>
      </c>
      <c r="AO82" s="81">
        <v>41</v>
      </c>
      <c r="AP82" s="82">
        <v>288662</v>
      </c>
      <c r="AQ82" s="83">
        <v>145</v>
      </c>
      <c r="AR82" s="63">
        <v>24</v>
      </c>
      <c r="AS82" s="14">
        <v>270517</v>
      </c>
      <c r="AT82" s="64">
        <v>126</v>
      </c>
      <c r="AU82" s="81">
        <v>20</v>
      </c>
      <c r="AV82" s="82">
        <v>379636</v>
      </c>
      <c r="AW82" s="83">
        <v>176</v>
      </c>
      <c r="AX82" s="63">
        <v>30</v>
      </c>
      <c r="AY82" s="14">
        <v>305448</v>
      </c>
      <c r="AZ82" s="64">
        <v>99</v>
      </c>
      <c r="BA82" s="81">
        <v>38</v>
      </c>
      <c r="BB82" s="82">
        <v>394908</v>
      </c>
      <c r="BC82" s="83">
        <v>107</v>
      </c>
      <c r="BD82" s="63">
        <v>31</v>
      </c>
      <c r="BE82" s="14">
        <v>344029</v>
      </c>
      <c r="BF82" s="64">
        <v>107</v>
      </c>
      <c r="BG82" s="81">
        <v>33</v>
      </c>
      <c r="BH82" s="82">
        <v>357661</v>
      </c>
      <c r="BI82" s="83">
        <v>80</v>
      </c>
      <c r="BJ82" s="63">
        <v>31</v>
      </c>
      <c r="BK82" s="14">
        <v>327648</v>
      </c>
      <c r="BL82" s="64">
        <v>94</v>
      </c>
      <c r="BM82" s="81">
        <v>39</v>
      </c>
      <c r="BN82" s="82">
        <v>284134</v>
      </c>
      <c r="BO82" s="83">
        <v>88</v>
      </c>
      <c r="BP82" s="63">
        <v>32</v>
      </c>
      <c r="BQ82" s="14">
        <v>265355</v>
      </c>
      <c r="BR82" s="64">
        <v>81</v>
      </c>
    </row>
    <row r="83" spans="1:70" x14ac:dyDescent="0.2">
      <c r="A83" s="20" t="s">
        <v>22</v>
      </c>
      <c r="B83" s="527">
        <v>91</v>
      </c>
      <c r="C83" s="528" t="s">
        <v>6485</v>
      </c>
      <c r="D83" s="529">
        <v>25</v>
      </c>
      <c r="E83" s="439">
        <v>108</v>
      </c>
      <c r="F83" s="440" t="s">
        <v>5770</v>
      </c>
      <c r="G83" s="441">
        <v>16</v>
      </c>
      <c r="H83" s="132">
        <v>103</v>
      </c>
      <c r="I83" t="s">
        <v>5023</v>
      </c>
      <c r="J83" s="133">
        <v>21</v>
      </c>
      <c r="K83" s="439">
        <v>102</v>
      </c>
      <c r="L83" s="440" t="s">
        <v>4278</v>
      </c>
      <c r="M83" s="441">
        <v>38</v>
      </c>
      <c r="N83" s="132">
        <v>111</v>
      </c>
      <c r="O83" t="s">
        <v>3520</v>
      </c>
      <c r="P83" s="133">
        <v>32</v>
      </c>
      <c r="Q83" s="308">
        <v>108</v>
      </c>
      <c r="R83" s="308" t="s">
        <v>2726</v>
      </c>
      <c r="S83" s="308">
        <v>31</v>
      </c>
      <c r="T83" s="132">
        <v>112</v>
      </c>
      <c r="U83" t="s">
        <v>1993</v>
      </c>
      <c r="V83" s="133">
        <v>59</v>
      </c>
      <c r="W83" s="307">
        <v>97</v>
      </c>
      <c r="X83" s="308" t="s">
        <v>1240</v>
      </c>
      <c r="Y83" s="309">
        <v>75</v>
      </c>
      <c r="Z83" s="275">
        <v>74</v>
      </c>
      <c r="AA83" s="275" t="s">
        <v>504</v>
      </c>
      <c r="AB83" s="275">
        <v>85</v>
      </c>
      <c r="AC83" s="81">
        <v>90</v>
      </c>
      <c r="AD83" s="82">
        <v>111368</v>
      </c>
      <c r="AE83" s="83">
        <v>113</v>
      </c>
      <c r="AF83" s="63">
        <v>83</v>
      </c>
      <c r="AG83" s="14">
        <v>110418</v>
      </c>
      <c r="AH83" s="64">
        <v>101</v>
      </c>
      <c r="AI83" s="81">
        <v>73</v>
      </c>
      <c r="AJ83" s="82">
        <v>98938</v>
      </c>
      <c r="AK83" s="83">
        <v>105</v>
      </c>
      <c r="AL83" s="63">
        <v>67</v>
      </c>
      <c r="AM83" s="14">
        <v>116818</v>
      </c>
      <c r="AN83" s="64">
        <v>143</v>
      </c>
      <c r="AO83" s="81">
        <v>66</v>
      </c>
      <c r="AP83" s="82">
        <v>142695</v>
      </c>
      <c r="AQ83" s="83">
        <v>125</v>
      </c>
      <c r="AR83" s="63">
        <v>57</v>
      </c>
      <c r="AS83" s="14">
        <v>143464</v>
      </c>
      <c r="AT83" s="64">
        <v>93</v>
      </c>
      <c r="AU83" s="81">
        <v>69</v>
      </c>
      <c r="AV83" s="82">
        <v>154366</v>
      </c>
      <c r="AW83" s="83">
        <v>100</v>
      </c>
      <c r="AX83" s="63">
        <v>75</v>
      </c>
      <c r="AY83" s="14">
        <v>150679</v>
      </c>
      <c r="AZ83" s="64">
        <v>85</v>
      </c>
      <c r="BA83" s="81">
        <v>104</v>
      </c>
      <c r="BB83" s="82">
        <v>163987</v>
      </c>
      <c r="BC83" s="83">
        <v>66</v>
      </c>
      <c r="BD83" s="63">
        <v>114</v>
      </c>
      <c r="BE83" s="14">
        <v>153552</v>
      </c>
      <c r="BF83" s="64">
        <v>61</v>
      </c>
      <c r="BG83" s="81">
        <v>89</v>
      </c>
      <c r="BH83" s="82">
        <v>139422</v>
      </c>
      <c r="BI83" s="83">
        <v>38</v>
      </c>
      <c r="BJ83" s="63">
        <v>102</v>
      </c>
      <c r="BK83" s="14">
        <v>135644</v>
      </c>
      <c r="BL83" s="64">
        <v>49</v>
      </c>
      <c r="BM83" s="81">
        <v>95</v>
      </c>
      <c r="BN83" s="82">
        <v>131845</v>
      </c>
      <c r="BO83" s="83">
        <v>60</v>
      </c>
      <c r="BP83" s="63">
        <v>89</v>
      </c>
      <c r="BQ83" s="14">
        <v>110365</v>
      </c>
      <c r="BR83" s="64">
        <v>68</v>
      </c>
    </row>
    <row r="84" spans="1:70" x14ac:dyDescent="0.2">
      <c r="A84" s="20" t="s">
        <v>23</v>
      </c>
      <c r="B84" s="527">
        <v>68</v>
      </c>
      <c r="C84" s="528" t="s">
        <v>6486</v>
      </c>
      <c r="D84" s="529">
        <v>17</v>
      </c>
      <c r="E84" s="439">
        <v>103</v>
      </c>
      <c r="F84" s="440" t="s">
        <v>5771</v>
      </c>
      <c r="G84" s="441">
        <v>16</v>
      </c>
      <c r="H84" s="132">
        <v>148</v>
      </c>
      <c r="I84" t="s">
        <v>5024</v>
      </c>
      <c r="J84" s="133">
        <v>18</v>
      </c>
      <c r="K84" s="439">
        <v>106</v>
      </c>
      <c r="L84" s="440" t="s">
        <v>4279</v>
      </c>
      <c r="M84" s="441">
        <v>26</v>
      </c>
      <c r="N84" s="132">
        <v>123</v>
      </c>
      <c r="O84" t="s">
        <v>3521</v>
      </c>
      <c r="P84" s="133">
        <v>35</v>
      </c>
      <c r="Q84" s="308">
        <v>123</v>
      </c>
      <c r="R84" s="308" t="s">
        <v>2727</v>
      </c>
      <c r="S84" s="308">
        <v>48</v>
      </c>
      <c r="T84" s="132">
        <v>146</v>
      </c>
      <c r="U84" t="s">
        <v>1994</v>
      </c>
      <c r="V84" s="133">
        <v>55</v>
      </c>
      <c r="W84" s="307">
        <v>154</v>
      </c>
      <c r="X84" s="308" t="s">
        <v>1241</v>
      </c>
      <c r="Y84" s="309">
        <v>86</v>
      </c>
      <c r="Z84" s="275">
        <v>124</v>
      </c>
      <c r="AA84" s="275" t="s">
        <v>505</v>
      </c>
      <c r="AB84" s="275">
        <v>102</v>
      </c>
      <c r="AC84" s="81">
        <v>106</v>
      </c>
      <c r="AD84" s="82">
        <v>117424</v>
      </c>
      <c r="AE84" s="83">
        <v>85</v>
      </c>
      <c r="AF84" s="63">
        <v>93</v>
      </c>
      <c r="AG84" s="14">
        <v>104419</v>
      </c>
      <c r="AH84" s="64">
        <v>74</v>
      </c>
      <c r="AI84" s="81">
        <v>68</v>
      </c>
      <c r="AJ84" s="82">
        <v>102435</v>
      </c>
      <c r="AK84" s="83">
        <v>93</v>
      </c>
      <c r="AL84" s="63">
        <v>70</v>
      </c>
      <c r="AM84" s="14">
        <v>94004</v>
      </c>
      <c r="AN84" s="64">
        <v>126</v>
      </c>
      <c r="AO84" s="81">
        <v>107</v>
      </c>
      <c r="AP84" s="82">
        <v>125904</v>
      </c>
      <c r="AQ84" s="83">
        <v>101</v>
      </c>
      <c r="AR84" s="63">
        <v>67</v>
      </c>
      <c r="AS84" s="14">
        <v>136314</v>
      </c>
      <c r="AT84" s="64">
        <v>118</v>
      </c>
      <c r="AU84" s="81">
        <v>74</v>
      </c>
      <c r="AV84" s="82">
        <v>145920</v>
      </c>
      <c r="AW84" s="83">
        <v>105</v>
      </c>
      <c r="AX84" s="63">
        <v>107</v>
      </c>
      <c r="AY84" s="14">
        <v>167115</v>
      </c>
      <c r="AZ84" s="64">
        <v>86</v>
      </c>
      <c r="BA84" s="81">
        <v>141</v>
      </c>
      <c r="BB84" s="82">
        <v>170660</v>
      </c>
      <c r="BC84" s="83">
        <v>63</v>
      </c>
      <c r="BD84" s="63">
        <v>125</v>
      </c>
      <c r="BE84" s="14">
        <v>157702</v>
      </c>
      <c r="BF84" s="64">
        <v>72</v>
      </c>
      <c r="BG84" s="81">
        <v>97</v>
      </c>
      <c r="BH84" s="82">
        <v>141373</v>
      </c>
      <c r="BI84" s="83">
        <v>43</v>
      </c>
      <c r="BJ84" s="63">
        <v>84</v>
      </c>
      <c r="BK84" s="14">
        <v>130334</v>
      </c>
      <c r="BL84" s="64">
        <v>47</v>
      </c>
      <c r="BM84" s="81">
        <v>106</v>
      </c>
      <c r="BN84" s="82">
        <v>119099</v>
      </c>
      <c r="BO84" s="83">
        <v>86</v>
      </c>
      <c r="BP84" s="63">
        <v>104</v>
      </c>
      <c r="BQ84" s="14">
        <v>113658</v>
      </c>
      <c r="BR84" s="64">
        <v>70</v>
      </c>
    </row>
    <row r="85" spans="1:70" x14ac:dyDescent="0.2">
      <c r="A85" s="20" t="s">
        <v>24</v>
      </c>
      <c r="B85" s="527">
        <v>52</v>
      </c>
      <c r="C85" s="528" t="s">
        <v>6487</v>
      </c>
      <c r="D85" s="529">
        <v>24</v>
      </c>
      <c r="E85" s="439">
        <v>71</v>
      </c>
      <c r="F85" s="440" t="s">
        <v>5772</v>
      </c>
      <c r="G85" s="441">
        <v>19</v>
      </c>
      <c r="H85" s="132">
        <v>78</v>
      </c>
      <c r="I85" t="s">
        <v>5025</v>
      </c>
      <c r="J85" s="133">
        <v>25</v>
      </c>
      <c r="K85" s="439">
        <v>63</v>
      </c>
      <c r="L85" s="440" t="s">
        <v>4280</v>
      </c>
      <c r="M85" s="441">
        <v>28</v>
      </c>
      <c r="N85" s="132">
        <v>75</v>
      </c>
      <c r="O85" t="s">
        <v>3522</v>
      </c>
      <c r="P85" s="133">
        <v>50</v>
      </c>
      <c r="Q85" s="308">
        <v>70</v>
      </c>
      <c r="R85" s="308" t="s">
        <v>2728</v>
      </c>
      <c r="S85" s="308">
        <v>49</v>
      </c>
      <c r="T85" s="132">
        <v>79</v>
      </c>
      <c r="U85" t="s">
        <v>1995</v>
      </c>
      <c r="V85" s="133">
        <v>52</v>
      </c>
      <c r="W85" s="307">
        <v>78</v>
      </c>
      <c r="X85" s="308" t="s">
        <v>1242</v>
      </c>
      <c r="Y85" s="309">
        <v>80</v>
      </c>
      <c r="Z85" s="275">
        <v>73</v>
      </c>
      <c r="AA85" s="275" t="s">
        <v>506</v>
      </c>
      <c r="AB85" s="275">
        <v>78</v>
      </c>
      <c r="AC85" s="81">
        <v>66</v>
      </c>
      <c r="AD85" s="82">
        <v>370101</v>
      </c>
      <c r="AE85" s="83">
        <v>109</v>
      </c>
      <c r="AF85" s="63">
        <v>61</v>
      </c>
      <c r="AG85" s="14">
        <v>332502</v>
      </c>
      <c r="AH85" s="64">
        <v>112</v>
      </c>
      <c r="AI85" s="81">
        <v>48</v>
      </c>
      <c r="AJ85" s="82">
        <v>302100</v>
      </c>
      <c r="AK85" s="83">
        <v>101</v>
      </c>
      <c r="AL85" s="63">
        <v>46</v>
      </c>
      <c r="AM85" s="14">
        <v>307703</v>
      </c>
      <c r="AN85" s="64">
        <v>133</v>
      </c>
      <c r="AO85" s="81">
        <v>48</v>
      </c>
      <c r="AP85" s="82">
        <v>390712</v>
      </c>
      <c r="AQ85" s="83">
        <v>132</v>
      </c>
      <c r="AR85" s="63">
        <v>34</v>
      </c>
      <c r="AS85" s="14">
        <v>290987</v>
      </c>
      <c r="AT85" s="64">
        <v>109</v>
      </c>
      <c r="AU85" s="81">
        <v>40</v>
      </c>
      <c r="AV85" s="82">
        <v>459820</v>
      </c>
      <c r="AW85" s="83">
        <v>88</v>
      </c>
      <c r="AX85" s="63">
        <v>64</v>
      </c>
      <c r="AY85" s="14">
        <v>396172</v>
      </c>
      <c r="AZ85" s="64">
        <v>97</v>
      </c>
      <c r="BA85" s="81">
        <v>49</v>
      </c>
      <c r="BB85" s="82">
        <v>378506</v>
      </c>
      <c r="BC85" s="83">
        <v>76</v>
      </c>
      <c r="BD85" s="63">
        <v>71</v>
      </c>
      <c r="BE85" s="14">
        <v>328207</v>
      </c>
      <c r="BF85" s="64">
        <v>74</v>
      </c>
      <c r="BG85" s="81">
        <v>68</v>
      </c>
      <c r="BH85" s="82">
        <v>298604</v>
      </c>
      <c r="BI85" s="83">
        <v>78</v>
      </c>
      <c r="BJ85" s="63">
        <v>70</v>
      </c>
      <c r="BK85" s="14">
        <v>321058</v>
      </c>
      <c r="BL85" s="64">
        <v>75</v>
      </c>
      <c r="BM85" s="81">
        <v>61</v>
      </c>
      <c r="BN85" s="82">
        <v>265800</v>
      </c>
      <c r="BO85" s="83">
        <v>88</v>
      </c>
      <c r="BP85" s="63">
        <v>57</v>
      </c>
      <c r="BQ85" s="14">
        <v>249631</v>
      </c>
      <c r="BR85" s="64">
        <v>75</v>
      </c>
    </row>
    <row r="86" spans="1:70" x14ac:dyDescent="0.2">
      <c r="A86" s="20" t="s">
        <v>25</v>
      </c>
      <c r="B86" s="527">
        <v>201</v>
      </c>
      <c r="C86" s="528" t="s">
        <v>6488</v>
      </c>
      <c r="D86" s="529">
        <v>20</v>
      </c>
      <c r="E86" s="439">
        <v>222</v>
      </c>
      <c r="F86" s="440" t="s">
        <v>5773</v>
      </c>
      <c r="G86" s="441">
        <v>22</v>
      </c>
      <c r="H86" s="132">
        <v>283</v>
      </c>
      <c r="I86" t="s">
        <v>5026</v>
      </c>
      <c r="J86" s="133">
        <v>23</v>
      </c>
      <c r="K86" s="439">
        <v>228</v>
      </c>
      <c r="L86" s="440" t="s">
        <v>4281</v>
      </c>
      <c r="M86" s="441">
        <v>23</v>
      </c>
      <c r="N86" s="132">
        <v>222</v>
      </c>
      <c r="O86" t="s">
        <v>3523</v>
      </c>
      <c r="P86" s="133">
        <v>28</v>
      </c>
      <c r="Q86" s="308">
        <v>249</v>
      </c>
      <c r="R86" s="308" t="s">
        <v>2729</v>
      </c>
      <c r="S86" s="308">
        <v>36</v>
      </c>
      <c r="T86" s="132">
        <v>242</v>
      </c>
      <c r="U86" t="s">
        <v>1996</v>
      </c>
      <c r="V86" s="133">
        <v>44</v>
      </c>
      <c r="W86" s="307">
        <v>300</v>
      </c>
      <c r="X86" s="308" t="s">
        <v>1243</v>
      </c>
      <c r="Y86" s="309">
        <v>64</v>
      </c>
      <c r="Z86" s="275">
        <v>246</v>
      </c>
      <c r="AA86" s="275" t="s">
        <v>507</v>
      </c>
      <c r="AB86" s="275">
        <v>71</v>
      </c>
      <c r="AC86" s="81">
        <v>202</v>
      </c>
      <c r="AD86" s="82">
        <v>215697</v>
      </c>
      <c r="AE86" s="83">
        <v>78</v>
      </c>
      <c r="AF86" s="63">
        <v>199</v>
      </c>
      <c r="AG86" s="14">
        <v>213806</v>
      </c>
      <c r="AH86" s="64">
        <v>88</v>
      </c>
      <c r="AI86" s="81">
        <v>193</v>
      </c>
      <c r="AJ86" s="82">
        <v>202479</v>
      </c>
      <c r="AK86" s="83">
        <v>111</v>
      </c>
      <c r="AL86" s="63">
        <v>166</v>
      </c>
      <c r="AM86" s="14">
        <v>214150</v>
      </c>
      <c r="AN86" s="64">
        <v>116</v>
      </c>
      <c r="AO86" s="81">
        <v>188</v>
      </c>
      <c r="AP86" s="82">
        <v>233127</v>
      </c>
      <c r="AQ86" s="83">
        <v>116</v>
      </c>
      <c r="AR86" s="63">
        <v>135</v>
      </c>
      <c r="AS86" s="14">
        <v>225970</v>
      </c>
      <c r="AT86" s="64">
        <v>110</v>
      </c>
      <c r="AU86" s="81">
        <v>173</v>
      </c>
      <c r="AV86" s="82">
        <v>239193</v>
      </c>
      <c r="AW86" s="83">
        <v>135</v>
      </c>
      <c r="AX86" s="63">
        <v>239</v>
      </c>
      <c r="AY86" s="14">
        <v>245297</v>
      </c>
      <c r="AZ86" s="64">
        <v>144</v>
      </c>
      <c r="BA86" s="81">
        <v>274</v>
      </c>
      <c r="BB86" s="82">
        <v>236923</v>
      </c>
      <c r="BC86" s="83">
        <v>156</v>
      </c>
      <c r="BD86" s="63">
        <v>268</v>
      </c>
      <c r="BE86" s="14">
        <v>226001</v>
      </c>
      <c r="BF86" s="64">
        <v>155</v>
      </c>
      <c r="BG86" s="81">
        <v>254</v>
      </c>
      <c r="BH86" s="82">
        <v>210441</v>
      </c>
      <c r="BI86" s="83">
        <v>142</v>
      </c>
      <c r="BJ86" s="63">
        <v>237</v>
      </c>
      <c r="BK86" s="14">
        <v>196338</v>
      </c>
      <c r="BL86" s="64">
        <v>96</v>
      </c>
      <c r="BM86" s="81">
        <v>230</v>
      </c>
      <c r="BN86" s="82">
        <v>182584</v>
      </c>
      <c r="BO86" s="83">
        <v>79</v>
      </c>
      <c r="BP86" s="63">
        <v>229</v>
      </c>
      <c r="BQ86" s="14">
        <v>175254</v>
      </c>
      <c r="BR86" s="64">
        <v>133</v>
      </c>
    </row>
    <row r="87" spans="1:70" x14ac:dyDescent="0.2">
      <c r="A87" s="20" t="s">
        <v>26</v>
      </c>
      <c r="B87" s="527">
        <v>79</v>
      </c>
      <c r="C87" s="528" t="s">
        <v>6489</v>
      </c>
      <c r="D87" s="529">
        <v>16</v>
      </c>
      <c r="E87" s="439">
        <v>107</v>
      </c>
      <c r="F87" s="440" t="s">
        <v>5774</v>
      </c>
      <c r="G87" s="441">
        <v>22</v>
      </c>
      <c r="H87" s="132">
        <v>109</v>
      </c>
      <c r="I87" t="s">
        <v>5027</v>
      </c>
      <c r="J87" s="133">
        <v>22</v>
      </c>
      <c r="K87" s="439">
        <v>115</v>
      </c>
      <c r="L87" s="440" t="s">
        <v>4282</v>
      </c>
      <c r="M87" s="441">
        <v>34</v>
      </c>
      <c r="N87" s="132">
        <v>149</v>
      </c>
      <c r="O87" t="s">
        <v>3524</v>
      </c>
      <c r="P87" s="133">
        <v>32</v>
      </c>
      <c r="Q87" s="308">
        <v>143</v>
      </c>
      <c r="R87" s="308" t="s">
        <v>2730</v>
      </c>
      <c r="S87" s="308">
        <v>44</v>
      </c>
      <c r="T87" s="132">
        <v>136</v>
      </c>
      <c r="U87" t="s">
        <v>1997</v>
      </c>
      <c r="V87" s="133">
        <v>61</v>
      </c>
      <c r="W87" s="307">
        <v>138</v>
      </c>
      <c r="X87" s="308" t="s">
        <v>1244</v>
      </c>
      <c r="Y87" s="309">
        <v>82</v>
      </c>
      <c r="Z87" s="275">
        <v>117</v>
      </c>
      <c r="AA87" s="275" t="s">
        <v>508</v>
      </c>
      <c r="AB87" s="275">
        <v>104</v>
      </c>
      <c r="AC87" s="81">
        <v>91</v>
      </c>
      <c r="AD87" s="82">
        <v>166146</v>
      </c>
      <c r="AE87" s="83">
        <v>99</v>
      </c>
      <c r="AF87" s="63">
        <v>109</v>
      </c>
      <c r="AG87" s="14">
        <v>150949</v>
      </c>
      <c r="AH87" s="64">
        <v>97</v>
      </c>
      <c r="AI87" s="81">
        <v>100</v>
      </c>
      <c r="AJ87" s="82">
        <v>141330</v>
      </c>
      <c r="AK87" s="83">
        <v>124</v>
      </c>
      <c r="AL87" s="63">
        <v>59</v>
      </c>
      <c r="AM87" s="14">
        <v>157940</v>
      </c>
      <c r="AN87" s="64">
        <v>122</v>
      </c>
      <c r="AO87" s="81">
        <v>85</v>
      </c>
      <c r="AP87" s="82">
        <v>170711</v>
      </c>
      <c r="AQ87" s="83">
        <v>122</v>
      </c>
      <c r="AR87" s="63">
        <v>63</v>
      </c>
      <c r="AS87" s="14">
        <v>187469</v>
      </c>
      <c r="AT87" s="64">
        <v>122</v>
      </c>
      <c r="AU87" s="81">
        <v>90</v>
      </c>
      <c r="AV87" s="82">
        <v>197212</v>
      </c>
      <c r="AW87" s="83">
        <v>150</v>
      </c>
      <c r="AX87" s="63">
        <v>115</v>
      </c>
      <c r="AY87" s="14">
        <v>201448</v>
      </c>
      <c r="AZ87" s="64">
        <v>133</v>
      </c>
      <c r="BA87" s="81">
        <v>116</v>
      </c>
      <c r="BB87" s="82">
        <v>217245</v>
      </c>
      <c r="BC87" s="83">
        <v>78</v>
      </c>
      <c r="BD87" s="63">
        <v>90</v>
      </c>
      <c r="BE87" s="14">
        <v>217165</v>
      </c>
      <c r="BF87" s="64">
        <v>54</v>
      </c>
      <c r="BG87" s="81">
        <v>85</v>
      </c>
      <c r="BH87" s="82">
        <v>183958</v>
      </c>
      <c r="BI87" s="83">
        <v>49</v>
      </c>
      <c r="BJ87" s="63">
        <v>89</v>
      </c>
      <c r="BK87" s="14">
        <v>174959</v>
      </c>
      <c r="BL87" s="64">
        <v>55</v>
      </c>
      <c r="BM87" s="81">
        <v>76</v>
      </c>
      <c r="BN87" s="82">
        <v>160910</v>
      </c>
      <c r="BO87" s="83">
        <v>57</v>
      </c>
      <c r="BP87" s="63">
        <v>86</v>
      </c>
      <c r="BQ87" s="14">
        <v>158819</v>
      </c>
      <c r="BR87" s="64">
        <v>67</v>
      </c>
    </row>
    <row r="88" spans="1:70" x14ac:dyDescent="0.2">
      <c r="A88" s="20" t="s">
        <v>27</v>
      </c>
      <c r="B88" s="527">
        <v>53</v>
      </c>
      <c r="C88" s="528" t="s">
        <v>6490</v>
      </c>
      <c r="D88" s="529">
        <v>15</v>
      </c>
      <c r="E88" s="439">
        <v>68</v>
      </c>
      <c r="F88" s="440" t="s">
        <v>5775</v>
      </c>
      <c r="G88" s="441">
        <v>8</v>
      </c>
      <c r="H88" s="132">
        <v>71</v>
      </c>
      <c r="I88" t="s">
        <v>5028</v>
      </c>
      <c r="J88" s="133">
        <v>15</v>
      </c>
      <c r="K88" s="439">
        <v>73</v>
      </c>
      <c r="L88" s="440" t="s">
        <v>4283</v>
      </c>
      <c r="M88" s="441">
        <v>22</v>
      </c>
      <c r="N88" s="132">
        <v>83</v>
      </c>
      <c r="O88" t="s">
        <v>3525</v>
      </c>
      <c r="P88" s="133">
        <v>20</v>
      </c>
      <c r="Q88" s="308">
        <v>97</v>
      </c>
      <c r="R88" s="308" t="s">
        <v>2731</v>
      </c>
      <c r="S88" s="308">
        <v>31</v>
      </c>
      <c r="T88" s="132">
        <v>78</v>
      </c>
      <c r="U88" t="s">
        <v>1998</v>
      </c>
      <c r="V88" s="133">
        <v>35</v>
      </c>
      <c r="W88" s="307">
        <v>82</v>
      </c>
      <c r="X88" s="308" t="s">
        <v>1245</v>
      </c>
      <c r="Y88" s="309">
        <v>62</v>
      </c>
      <c r="Z88" s="275">
        <v>69</v>
      </c>
      <c r="AA88" s="275" t="s">
        <v>509</v>
      </c>
      <c r="AB88" s="275">
        <v>71</v>
      </c>
      <c r="AC88" s="81">
        <v>79</v>
      </c>
      <c r="AD88" s="82">
        <v>176008</v>
      </c>
      <c r="AE88" s="83">
        <v>76</v>
      </c>
      <c r="AF88" s="63">
        <v>78</v>
      </c>
      <c r="AG88" s="14">
        <v>171434</v>
      </c>
      <c r="AH88" s="64">
        <v>70</v>
      </c>
      <c r="AI88" s="81">
        <v>65</v>
      </c>
      <c r="AJ88" s="82">
        <v>172359</v>
      </c>
      <c r="AK88" s="83">
        <v>103</v>
      </c>
      <c r="AL88" s="63">
        <v>46</v>
      </c>
      <c r="AM88" s="14">
        <v>176022</v>
      </c>
      <c r="AN88" s="64">
        <v>114</v>
      </c>
      <c r="AO88" s="81">
        <v>55</v>
      </c>
      <c r="AP88" s="82">
        <v>177302</v>
      </c>
      <c r="AQ88" s="83">
        <v>107</v>
      </c>
      <c r="AR88" s="63">
        <v>48</v>
      </c>
      <c r="AS88" s="14">
        <v>191616</v>
      </c>
      <c r="AT88" s="64">
        <v>71</v>
      </c>
      <c r="AU88" s="81">
        <v>53</v>
      </c>
      <c r="AV88" s="82">
        <v>223009</v>
      </c>
      <c r="AW88" s="83">
        <v>81</v>
      </c>
      <c r="AX88" s="63">
        <v>57</v>
      </c>
      <c r="AY88" s="14">
        <v>228859</v>
      </c>
      <c r="AZ88" s="64">
        <v>68</v>
      </c>
      <c r="BA88" s="81">
        <v>67</v>
      </c>
      <c r="BB88" s="82">
        <v>218167</v>
      </c>
      <c r="BC88" s="83">
        <v>48</v>
      </c>
      <c r="BD88" s="63">
        <v>72</v>
      </c>
      <c r="BE88" s="14">
        <v>220445</v>
      </c>
      <c r="BF88" s="64">
        <v>48</v>
      </c>
      <c r="BG88" s="81">
        <v>62</v>
      </c>
      <c r="BH88" s="82">
        <v>205745</v>
      </c>
      <c r="BI88" s="83">
        <v>40</v>
      </c>
      <c r="BJ88" s="63">
        <v>44</v>
      </c>
      <c r="BK88" s="14">
        <v>185477</v>
      </c>
      <c r="BL88" s="64">
        <v>38</v>
      </c>
      <c r="BM88" s="81">
        <v>69</v>
      </c>
      <c r="BN88" s="82">
        <v>172837</v>
      </c>
      <c r="BO88" s="83">
        <v>56</v>
      </c>
      <c r="BP88" s="63">
        <v>75</v>
      </c>
      <c r="BQ88" s="14">
        <v>166270</v>
      </c>
      <c r="BR88" s="64">
        <v>57</v>
      </c>
    </row>
    <row r="89" spans="1:70" x14ac:dyDescent="0.2">
      <c r="A89" s="20" t="s">
        <v>28</v>
      </c>
      <c r="B89" s="527">
        <v>176</v>
      </c>
      <c r="C89" s="528" t="s">
        <v>6491</v>
      </c>
      <c r="D89" s="529">
        <v>14</v>
      </c>
      <c r="E89" s="439">
        <v>231</v>
      </c>
      <c r="F89" s="440" t="s">
        <v>5776</v>
      </c>
      <c r="G89" s="441">
        <v>14</v>
      </c>
      <c r="H89" s="132">
        <v>223</v>
      </c>
      <c r="I89" t="s">
        <v>5029</v>
      </c>
      <c r="J89" s="133">
        <v>21</v>
      </c>
      <c r="K89" s="439">
        <v>204</v>
      </c>
      <c r="L89" s="440" t="s">
        <v>4284</v>
      </c>
      <c r="M89" s="441">
        <v>28</v>
      </c>
      <c r="N89" s="132">
        <v>242</v>
      </c>
      <c r="O89" t="s">
        <v>3526</v>
      </c>
      <c r="P89" s="133">
        <v>25</v>
      </c>
      <c r="Q89" s="308">
        <v>257</v>
      </c>
      <c r="R89" s="308" t="s">
        <v>2732</v>
      </c>
      <c r="S89" s="308">
        <v>45</v>
      </c>
      <c r="T89" s="132">
        <v>239</v>
      </c>
      <c r="U89" t="s">
        <v>1999</v>
      </c>
      <c r="V89" s="133">
        <v>46</v>
      </c>
      <c r="W89" s="307">
        <v>209</v>
      </c>
      <c r="X89" s="308" t="s">
        <v>1246</v>
      </c>
      <c r="Y89" s="309">
        <v>60</v>
      </c>
      <c r="Z89" s="275">
        <v>215</v>
      </c>
      <c r="AA89" s="275" t="s">
        <v>510</v>
      </c>
      <c r="AB89" s="275">
        <v>76</v>
      </c>
      <c r="AC89" s="81">
        <v>224</v>
      </c>
      <c r="AD89" s="82">
        <v>142678</v>
      </c>
      <c r="AE89" s="83">
        <v>83</v>
      </c>
      <c r="AF89" s="63">
        <v>200</v>
      </c>
      <c r="AG89" s="14">
        <v>133780</v>
      </c>
      <c r="AH89" s="64">
        <v>92</v>
      </c>
      <c r="AI89" s="81">
        <v>144</v>
      </c>
      <c r="AJ89" s="82">
        <v>136745</v>
      </c>
      <c r="AK89" s="83">
        <v>113</v>
      </c>
      <c r="AL89" s="63">
        <v>135</v>
      </c>
      <c r="AM89" s="14">
        <v>140163</v>
      </c>
      <c r="AN89" s="64">
        <v>108</v>
      </c>
      <c r="AO89" s="81">
        <v>163</v>
      </c>
      <c r="AP89" s="82">
        <v>161334</v>
      </c>
      <c r="AQ89" s="83">
        <v>91</v>
      </c>
      <c r="AR89" s="63">
        <v>135</v>
      </c>
      <c r="AS89" s="14">
        <v>162866</v>
      </c>
      <c r="AT89" s="64">
        <v>93</v>
      </c>
      <c r="AU89" s="81">
        <v>147</v>
      </c>
      <c r="AV89" s="82">
        <v>178763</v>
      </c>
      <c r="AW89" s="83">
        <v>92</v>
      </c>
      <c r="AX89" s="63">
        <v>173</v>
      </c>
      <c r="AY89" s="14">
        <v>185327</v>
      </c>
      <c r="AZ89" s="64">
        <v>81</v>
      </c>
      <c r="BA89" s="81">
        <v>200</v>
      </c>
      <c r="BB89" s="82">
        <v>184021</v>
      </c>
      <c r="BC89" s="83">
        <v>60</v>
      </c>
      <c r="BD89" s="63">
        <v>188</v>
      </c>
      <c r="BE89" s="14">
        <v>190447</v>
      </c>
      <c r="BF89" s="64">
        <v>61</v>
      </c>
      <c r="BG89" s="81">
        <v>207</v>
      </c>
      <c r="BH89" s="82">
        <v>168317</v>
      </c>
      <c r="BI89" s="83">
        <v>48</v>
      </c>
      <c r="BJ89" s="63">
        <v>200</v>
      </c>
      <c r="BK89" s="14">
        <v>153913</v>
      </c>
      <c r="BL89" s="64">
        <v>53</v>
      </c>
      <c r="BM89" s="81">
        <v>206</v>
      </c>
      <c r="BN89" s="82">
        <v>141106</v>
      </c>
      <c r="BO89" s="83">
        <v>80</v>
      </c>
      <c r="BP89" s="63">
        <v>194</v>
      </c>
      <c r="BQ89" s="14">
        <v>137993</v>
      </c>
      <c r="BR89" s="64">
        <v>126</v>
      </c>
    </row>
    <row r="90" spans="1:70" x14ac:dyDescent="0.2">
      <c r="A90" s="20" t="s">
        <v>29</v>
      </c>
      <c r="B90" s="527">
        <v>29</v>
      </c>
      <c r="C90" s="528" t="s">
        <v>6492</v>
      </c>
      <c r="D90" s="529">
        <v>6</v>
      </c>
      <c r="E90" s="439">
        <v>39</v>
      </c>
      <c r="F90" s="440" t="s">
        <v>5777</v>
      </c>
      <c r="G90" s="441">
        <v>16</v>
      </c>
      <c r="H90" s="132">
        <v>31</v>
      </c>
      <c r="I90" t="s">
        <v>5030</v>
      </c>
      <c r="J90" s="133">
        <v>20</v>
      </c>
      <c r="K90" s="439">
        <v>35</v>
      </c>
      <c r="L90" s="440" t="s">
        <v>4285</v>
      </c>
      <c r="M90" s="441">
        <v>31</v>
      </c>
      <c r="N90" s="132">
        <v>49</v>
      </c>
      <c r="O90" t="s">
        <v>3527</v>
      </c>
      <c r="P90" s="133">
        <v>41</v>
      </c>
      <c r="Q90" s="308">
        <v>45</v>
      </c>
      <c r="R90" s="308" t="s">
        <v>2733</v>
      </c>
      <c r="S90" s="308">
        <v>18</v>
      </c>
      <c r="T90" s="132">
        <v>55</v>
      </c>
      <c r="U90" t="s">
        <v>2000</v>
      </c>
      <c r="V90" s="133">
        <v>46</v>
      </c>
      <c r="W90" s="307">
        <v>33</v>
      </c>
      <c r="X90" s="308" t="s">
        <v>1247</v>
      </c>
      <c r="Y90" s="309">
        <v>86</v>
      </c>
      <c r="Z90" s="275">
        <v>28</v>
      </c>
      <c r="AA90" s="275" t="s">
        <v>511</v>
      </c>
      <c r="AB90" s="275">
        <v>77</v>
      </c>
      <c r="AC90" s="81">
        <v>37</v>
      </c>
      <c r="AD90" s="82">
        <v>191139</v>
      </c>
      <c r="AE90" s="83">
        <v>84</v>
      </c>
      <c r="AF90" s="63">
        <v>39</v>
      </c>
      <c r="AG90" s="14">
        <v>193565</v>
      </c>
      <c r="AH90" s="64">
        <v>71</v>
      </c>
      <c r="AI90" s="81">
        <v>21</v>
      </c>
      <c r="AJ90" s="82">
        <v>205695</v>
      </c>
      <c r="AK90" s="83">
        <v>81</v>
      </c>
      <c r="AL90" s="63">
        <v>13</v>
      </c>
      <c r="AM90" s="14">
        <v>188715</v>
      </c>
      <c r="AN90" s="64">
        <v>104</v>
      </c>
      <c r="AO90" s="81">
        <v>30</v>
      </c>
      <c r="AP90" s="82">
        <v>193880</v>
      </c>
      <c r="AQ90" s="83">
        <v>129</v>
      </c>
      <c r="AR90" s="63">
        <v>21</v>
      </c>
      <c r="AS90" s="14">
        <v>197790</v>
      </c>
      <c r="AT90" s="64">
        <v>100</v>
      </c>
      <c r="AU90" s="81">
        <v>24</v>
      </c>
      <c r="AV90" s="82">
        <v>222356</v>
      </c>
      <c r="AW90" s="83">
        <v>89</v>
      </c>
      <c r="AX90" s="63">
        <v>30</v>
      </c>
      <c r="AY90" s="14">
        <v>235033</v>
      </c>
      <c r="AZ90" s="64">
        <v>72</v>
      </c>
      <c r="BA90" s="81">
        <v>27</v>
      </c>
      <c r="BB90" s="82">
        <v>226030</v>
      </c>
      <c r="BC90" s="83">
        <v>52</v>
      </c>
      <c r="BD90" s="63">
        <v>48</v>
      </c>
      <c r="BE90" s="14">
        <v>212186</v>
      </c>
      <c r="BF90" s="64">
        <v>43</v>
      </c>
      <c r="BG90" s="81">
        <v>27</v>
      </c>
      <c r="BH90" s="82">
        <v>197262</v>
      </c>
      <c r="BI90" s="83">
        <v>37</v>
      </c>
      <c r="BJ90" s="63">
        <v>28</v>
      </c>
      <c r="BK90" s="14">
        <v>199272</v>
      </c>
      <c r="BL90" s="64">
        <v>46</v>
      </c>
      <c r="BM90" s="81">
        <v>24</v>
      </c>
      <c r="BN90" s="82">
        <v>172558</v>
      </c>
      <c r="BO90" s="83">
        <v>59</v>
      </c>
      <c r="BP90" s="63">
        <v>29</v>
      </c>
      <c r="BQ90" s="14">
        <v>160646</v>
      </c>
      <c r="BR90" s="64">
        <v>56</v>
      </c>
    </row>
    <row r="91" spans="1:70" x14ac:dyDescent="0.2">
      <c r="A91" s="20" t="s">
        <v>10</v>
      </c>
      <c r="B91" s="527">
        <v>2586</v>
      </c>
      <c r="C91" s="528" t="s">
        <v>6493</v>
      </c>
      <c r="D91" s="529">
        <v>28</v>
      </c>
      <c r="E91" s="439">
        <v>3680</v>
      </c>
      <c r="F91" s="440" t="s">
        <v>5778</v>
      </c>
      <c r="G91" s="441">
        <v>36</v>
      </c>
      <c r="H91" s="132">
        <v>3536</v>
      </c>
      <c r="I91" t="s">
        <v>5031</v>
      </c>
      <c r="J91" s="133">
        <v>30</v>
      </c>
      <c r="K91" s="439">
        <v>2718</v>
      </c>
      <c r="L91" s="440" t="s">
        <v>4286</v>
      </c>
      <c r="M91" s="441">
        <v>43</v>
      </c>
      <c r="N91" s="132">
        <v>2981</v>
      </c>
      <c r="O91" t="s">
        <v>3528</v>
      </c>
      <c r="P91" s="133">
        <v>45</v>
      </c>
      <c r="Q91" s="308">
        <v>3238</v>
      </c>
      <c r="R91" s="308" t="s">
        <v>2734</v>
      </c>
      <c r="S91" s="308">
        <v>53</v>
      </c>
      <c r="T91" s="132">
        <v>3015</v>
      </c>
      <c r="U91" t="s">
        <v>2001</v>
      </c>
      <c r="V91" s="133">
        <v>61</v>
      </c>
      <c r="W91" s="307">
        <v>2845</v>
      </c>
      <c r="X91" s="308" t="s">
        <v>1248</v>
      </c>
      <c r="Y91" s="309">
        <v>82</v>
      </c>
      <c r="Z91" s="275">
        <v>2574</v>
      </c>
      <c r="AA91" s="275" t="s">
        <v>512</v>
      </c>
      <c r="AB91" s="275">
        <v>88</v>
      </c>
      <c r="AC91" s="81">
        <v>2488</v>
      </c>
      <c r="AD91" s="82">
        <v>105811</v>
      </c>
      <c r="AE91" s="83">
        <v>87</v>
      </c>
      <c r="AF91" s="63">
        <v>2705</v>
      </c>
      <c r="AG91" s="14">
        <v>96457</v>
      </c>
      <c r="AH91" s="64">
        <v>95</v>
      </c>
      <c r="AI91" s="81">
        <v>2669</v>
      </c>
      <c r="AJ91" s="82">
        <v>85282</v>
      </c>
      <c r="AK91" s="83">
        <v>102</v>
      </c>
      <c r="AL91" s="63">
        <v>2134</v>
      </c>
      <c r="AM91" s="14">
        <v>88352</v>
      </c>
      <c r="AN91" s="64">
        <v>107</v>
      </c>
      <c r="AO91" s="81">
        <v>2476</v>
      </c>
      <c r="AP91" s="82">
        <v>104799</v>
      </c>
      <c r="AQ91" s="83">
        <v>95</v>
      </c>
      <c r="AR91" s="63">
        <v>2515</v>
      </c>
      <c r="AS91" s="14">
        <v>90012</v>
      </c>
      <c r="AT91" s="64">
        <v>99</v>
      </c>
      <c r="AU91" s="81">
        <v>2232</v>
      </c>
      <c r="AV91" s="82">
        <v>144109</v>
      </c>
      <c r="AW91" s="83">
        <v>110</v>
      </c>
      <c r="AX91" s="63">
        <v>2852</v>
      </c>
      <c r="AY91" s="14">
        <v>169843</v>
      </c>
      <c r="AZ91" s="64">
        <v>100</v>
      </c>
      <c r="BA91" s="81">
        <v>3534</v>
      </c>
      <c r="BB91" s="82">
        <v>151995</v>
      </c>
      <c r="BC91" s="83">
        <v>77</v>
      </c>
      <c r="BD91" s="63">
        <v>3619</v>
      </c>
      <c r="BE91" s="14">
        <v>142152</v>
      </c>
      <c r="BF91" s="64">
        <v>59</v>
      </c>
      <c r="BG91" s="81">
        <v>3433</v>
      </c>
      <c r="BH91" s="82">
        <v>119097</v>
      </c>
      <c r="BI91" s="83">
        <v>59</v>
      </c>
      <c r="BJ91" s="63">
        <v>3188</v>
      </c>
      <c r="BK91" s="14">
        <v>118212</v>
      </c>
      <c r="BL91" s="64">
        <v>92</v>
      </c>
      <c r="BM91" s="81">
        <v>2934</v>
      </c>
      <c r="BN91" s="82">
        <v>101341</v>
      </c>
      <c r="BO91" s="83">
        <v>72</v>
      </c>
      <c r="BP91" s="63">
        <v>2560</v>
      </c>
      <c r="BQ91" s="14">
        <v>94287</v>
      </c>
      <c r="BR91" s="64">
        <v>61</v>
      </c>
    </row>
    <row r="92" spans="1:70" x14ac:dyDescent="0.2">
      <c r="A92" s="20" t="s">
        <v>30</v>
      </c>
      <c r="B92" s="527">
        <v>131</v>
      </c>
      <c r="C92" s="528" t="s">
        <v>6494</v>
      </c>
      <c r="D92" s="529">
        <v>17</v>
      </c>
      <c r="E92" s="439">
        <v>147</v>
      </c>
      <c r="F92" s="440" t="s">
        <v>5779</v>
      </c>
      <c r="G92" s="441">
        <v>10</v>
      </c>
      <c r="H92" s="132">
        <v>159</v>
      </c>
      <c r="I92" t="s">
        <v>5032</v>
      </c>
      <c r="J92" s="133">
        <v>23</v>
      </c>
      <c r="K92" s="439">
        <v>174</v>
      </c>
      <c r="L92" s="440" t="s">
        <v>4287</v>
      </c>
      <c r="M92" s="441">
        <v>31</v>
      </c>
      <c r="N92" s="132">
        <v>162</v>
      </c>
      <c r="O92" t="s">
        <v>3529</v>
      </c>
      <c r="P92" s="133">
        <v>28</v>
      </c>
      <c r="Q92" s="308">
        <v>157</v>
      </c>
      <c r="R92" s="308" t="s">
        <v>2735</v>
      </c>
      <c r="S92" s="308">
        <v>34</v>
      </c>
      <c r="T92" s="132">
        <v>190</v>
      </c>
      <c r="U92" t="s">
        <v>2002</v>
      </c>
      <c r="V92" s="133">
        <v>45</v>
      </c>
      <c r="W92" s="307">
        <v>185</v>
      </c>
      <c r="X92" s="308" t="s">
        <v>1249</v>
      </c>
      <c r="Y92" s="309">
        <v>48</v>
      </c>
      <c r="Z92" s="275">
        <v>176</v>
      </c>
      <c r="AA92" s="275" t="s">
        <v>513</v>
      </c>
      <c r="AB92" s="275">
        <v>86</v>
      </c>
      <c r="AC92" s="81">
        <v>195</v>
      </c>
      <c r="AD92" s="82">
        <v>190754</v>
      </c>
      <c r="AE92" s="83">
        <v>78</v>
      </c>
      <c r="AF92" s="63">
        <v>144</v>
      </c>
      <c r="AG92" s="14">
        <v>188189</v>
      </c>
      <c r="AH92" s="64">
        <v>94</v>
      </c>
      <c r="AI92" s="81">
        <v>140</v>
      </c>
      <c r="AJ92" s="82">
        <v>201654</v>
      </c>
      <c r="AK92" s="83">
        <v>103</v>
      </c>
      <c r="AL92" s="63">
        <v>115</v>
      </c>
      <c r="AM92" s="14">
        <v>199609</v>
      </c>
      <c r="AN92" s="64">
        <v>108</v>
      </c>
      <c r="AO92" s="81">
        <v>149</v>
      </c>
      <c r="AP92" s="82">
        <v>200220</v>
      </c>
      <c r="AQ92" s="83">
        <v>86</v>
      </c>
      <c r="AR92" s="63">
        <v>140</v>
      </c>
      <c r="AS92" s="14">
        <v>198170</v>
      </c>
      <c r="AT92" s="64">
        <v>107</v>
      </c>
      <c r="AU92" s="81">
        <v>134</v>
      </c>
      <c r="AV92" s="82">
        <v>214866</v>
      </c>
      <c r="AW92" s="83">
        <v>90</v>
      </c>
      <c r="AX92" s="63">
        <v>151</v>
      </c>
      <c r="AY92" s="14">
        <v>211089</v>
      </c>
      <c r="AZ92" s="64">
        <v>66</v>
      </c>
      <c r="BA92" s="81">
        <v>169</v>
      </c>
      <c r="BB92" s="82">
        <v>217343</v>
      </c>
      <c r="BC92" s="83">
        <v>61</v>
      </c>
      <c r="BD92" s="63">
        <v>172</v>
      </c>
      <c r="BE92" s="14">
        <v>212671</v>
      </c>
      <c r="BF92" s="64">
        <v>54</v>
      </c>
      <c r="BG92" s="81">
        <v>172</v>
      </c>
      <c r="BH92" s="82">
        <v>185680</v>
      </c>
      <c r="BI92" s="83">
        <v>74</v>
      </c>
      <c r="BJ92" s="63">
        <v>202</v>
      </c>
      <c r="BK92" s="14">
        <v>173613</v>
      </c>
      <c r="BL92" s="64">
        <v>58</v>
      </c>
      <c r="BM92" s="81">
        <v>132</v>
      </c>
      <c r="BN92" s="82">
        <v>162457</v>
      </c>
      <c r="BO92" s="83">
        <v>60</v>
      </c>
      <c r="BP92" s="63">
        <v>164</v>
      </c>
      <c r="BQ92" s="14">
        <v>151437</v>
      </c>
      <c r="BR92" s="64">
        <v>94</v>
      </c>
    </row>
    <row r="93" spans="1:70" x14ac:dyDescent="0.2">
      <c r="A93" s="20" t="s">
        <v>31</v>
      </c>
      <c r="B93" s="527">
        <v>10</v>
      </c>
      <c r="C93" s="528" t="s">
        <v>6495</v>
      </c>
      <c r="D93" s="529">
        <v>26</v>
      </c>
      <c r="E93" s="439">
        <v>12</v>
      </c>
      <c r="F93" s="440" t="s">
        <v>5780</v>
      </c>
      <c r="G93" s="441">
        <v>32</v>
      </c>
      <c r="H93" s="132">
        <v>20</v>
      </c>
      <c r="I93" t="s">
        <v>5033</v>
      </c>
      <c r="J93" s="133">
        <v>47</v>
      </c>
      <c r="K93" s="439">
        <v>13</v>
      </c>
      <c r="L93" s="440" t="s">
        <v>4288</v>
      </c>
      <c r="M93" s="441">
        <v>166</v>
      </c>
      <c r="N93" s="132">
        <v>13</v>
      </c>
      <c r="O93" t="s">
        <v>3530</v>
      </c>
      <c r="P93" s="133">
        <v>97</v>
      </c>
      <c r="Q93" s="308">
        <v>6</v>
      </c>
      <c r="R93" s="308" t="s">
        <v>2736</v>
      </c>
      <c r="S93" s="308">
        <v>130</v>
      </c>
      <c r="T93" s="132">
        <v>10</v>
      </c>
      <c r="U93" t="s">
        <v>2003</v>
      </c>
      <c r="V93" s="133">
        <v>148</v>
      </c>
      <c r="W93" s="307">
        <v>19</v>
      </c>
      <c r="X93" s="308" t="s">
        <v>1250</v>
      </c>
      <c r="Y93" s="309">
        <v>132</v>
      </c>
      <c r="Z93" s="275">
        <v>10</v>
      </c>
      <c r="AA93" s="275" t="s">
        <v>514</v>
      </c>
      <c r="AB93" s="275">
        <v>156</v>
      </c>
      <c r="AC93" s="81">
        <v>6</v>
      </c>
      <c r="AD93" s="82">
        <v>543433</v>
      </c>
      <c r="AE93" s="83">
        <v>198</v>
      </c>
      <c r="AF93" s="63">
        <v>13</v>
      </c>
      <c r="AG93" s="14">
        <v>480882</v>
      </c>
      <c r="AH93" s="64">
        <v>123</v>
      </c>
      <c r="AI93" s="81">
        <v>17</v>
      </c>
      <c r="AJ93" s="82">
        <v>469194</v>
      </c>
      <c r="AK93" s="83">
        <v>225</v>
      </c>
      <c r="AL93" s="63">
        <v>7</v>
      </c>
      <c r="AM93" s="14">
        <v>528714</v>
      </c>
      <c r="AN93" s="64">
        <v>139</v>
      </c>
      <c r="AO93" s="81">
        <v>10</v>
      </c>
      <c r="AP93" s="82">
        <v>1007590</v>
      </c>
      <c r="AQ93" s="83">
        <v>240</v>
      </c>
      <c r="AR93" s="63">
        <v>5</v>
      </c>
      <c r="AS93" s="14">
        <v>489640</v>
      </c>
      <c r="AT93" s="64">
        <v>123</v>
      </c>
      <c r="AU93" s="81">
        <v>9</v>
      </c>
      <c r="AV93" s="82">
        <v>792295</v>
      </c>
      <c r="AW93" s="83">
        <v>139</v>
      </c>
      <c r="AX93" s="63">
        <v>12</v>
      </c>
      <c r="AY93" s="14">
        <v>637167</v>
      </c>
      <c r="AZ93" s="64">
        <v>106</v>
      </c>
      <c r="BA93" s="81">
        <v>12</v>
      </c>
      <c r="BB93" s="82">
        <v>673808</v>
      </c>
      <c r="BC93" s="83">
        <v>126</v>
      </c>
      <c r="BD93" s="63">
        <v>12</v>
      </c>
      <c r="BE93" s="14">
        <v>605925</v>
      </c>
      <c r="BF93" s="64">
        <v>117</v>
      </c>
      <c r="BG93" s="81">
        <v>14</v>
      </c>
      <c r="BH93" s="82">
        <v>742707</v>
      </c>
      <c r="BI93" s="83">
        <v>146</v>
      </c>
      <c r="BJ93" s="63">
        <v>10</v>
      </c>
      <c r="BK93" s="14">
        <v>620570</v>
      </c>
      <c r="BL93" s="64">
        <v>140</v>
      </c>
      <c r="BM93" s="81">
        <v>17</v>
      </c>
      <c r="BN93" s="82">
        <v>657747</v>
      </c>
      <c r="BO93" s="83">
        <v>89</v>
      </c>
      <c r="BP93" s="63">
        <v>6</v>
      </c>
      <c r="BQ93" s="14">
        <v>620250</v>
      </c>
      <c r="BR93" s="64">
        <v>62</v>
      </c>
    </row>
    <row r="94" spans="1:70" x14ac:dyDescent="0.2">
      <c r="A94" s="20" t="s">
        <v>3654</v>
      </c>
      <c r="B94" s="527">
        <v>43</v>
      </c>
      <c r="C94" s="528" t="s">
        <v>6496</v>
      </c>
      <c r="D94" s="529">
        <v>24</v>
      </c>
      <c r="E94" s="439">
        <v>65</v>
      </c>
      <c r="F94" s="440" t="s">
        <v>5781</v>
      </c>
      <c r="G94" s="441">
        <v>15</v>
      </c>
      <c r="H94" s="132">
        <v>88</v>
      </c>
      <c r="I94" t="s">
        <v>5034</v>
      </c>
      <c r="J94" s="133">
        <v>15</v>
      </c>
      <c r="K94" s="439">
        <v>57</v>
      </c>
      <c r="L94" s="440" t="s">
        <v>4289</v>
      </c>
      <c r="M94" s="441">
        <v>35</v>
      </c>
      <c r="N94" s="132">
        <v>73</v>
      </c>
      <c r="O94" t="s">
        <v>3531</v>
      </c>
      <c r="P94" s="133">
        <v>46</v>
      </c>
      <c r="Q94" s="308">
        <v>83</v>
      </c>
      <c r="R94" s="308" t="s">
        <v>2739</v>
      </c>
      <c r="S94" s="308">
        <v>71</v>
      </c>
      <c r="T94" s="132">
        <v>90</v>
      </c>
      <c r="U94" t="s">
        <v>2006</v>
      </c>
      <c r="V94" s="133">
        <v>75</v>
      </c>
      <c r="W94" s="307">
        <v>84</v>
      </c>
      <c r="X94" s="308" t="s">
        <v>1253</v>
      </c>
      <c r="Y94" s="309">
        <v>75</v>
      </c>
      <c r="Z94" s="275">
        <v>54</v>
      </c>
      <c r="AA94" s="275" t="s">
        <v>517</v>
      </c>
      <c r="AB94" s="275">
        <v>178</v>
      </c>
      <c r="AC94" s="81">
        <v>53</v>
      </c>
      <c r="AD94" s="82">
        <v>144662</v>
      </c>
      <c r="AE94" s="83">
        <v>183</v>
      </c>
      <c r="AF94" s="63">
        <v>59</v>
      </c>
      <c r="AG94" s="14">
        <v>122672</v>
      </c>
      <c r="AH94" s="64">
        <v>103</v>
      </c>
      <c r="AI94" s="81">
        <v>50</v>
      </c>
      <c r="AJ94" s="82">
        <v>120992</v>
      </c>
      <c r="AK94" s="83">
        <v>123</v>
      </c>
      <c r="AL94" s="63">
        <v>31</v>
      </c>
      <c r="AM94" s="14">
        <v>134522</v>
      </c>
      <c r="AN94" s="64">
        <v>228</v>
      </c>
      <c r="AO94" s="81">
        <v>35</v>
      </c>
      <c r="AP94" s="82">
        <v>162840</v>
      </c>
      <c r="AQ94" s="83">
        <v>92</v>
      </c>
      <c r="AR94" s="63">
        <v>29</v>
      </c>
      <c r="AS94" s="14">
        <v>201788</v>
      </c>
      <c r="AT94" s="64">
        <v>78</v>
      </c>
      <c r="AU94" s="81">
        <v>47</v>
      </c>
      <c r="AV94" s="82">
        <v>160407</v>
      </c>
      <c r="AW94" s="83">
        <v>88</v>
      </c>
      <c r="AX94" s="63">
        <v>46</v>
      </c>
      <c r="AY94" s="14">
        <v>187657</v>
      </c>
      <c r="AZ94" s="64">
        <v>111</v>
      </c>
      <c r="BA94" s="81">
        <v>54</v>
      </c>
      <c r="BB94" s="82">
        <v>171623</v>
      </c>
      <c r="BC94" s="83">
        <v>86</v>
      </c>
      <c r="BD94" s="63">
        <v>59</v>
      </c>
      <c r="BE94" s="14">
        <v>168796</v>
      </c>
      <c r="BF94" s="64">
        <v>36</v>
      </c>
      <c r="BG94" s="81">
        <v>27</v>
      </c>
      <c r="BH94" s="82">
        <v>129025</v>
      </c>
      <c r="BI94" s="83">
        <v>39</v>
      </c>
      <c r="BJ94" s="63">
        <v>35</v>
      </c>
      <c r="BK94" s="14">
        <v>121192</v>
      </c>
      <c r="BL94" s="64">
        <v>53</v>
      </c>
      <c r="BM94" s="81">
        <v>39</v>
      </c>
      <c r="BN94" s="82">
        <v>110027</v>
      </c>
      <c r="BO94" s="83">
        <v>59</v>
      </c>
      <c r="BP94" s="63">
        <v>29</v>
      </c>
      <c r="BQ94" s="14">
        <v>104722</v>
      </c>
      <c r="BR94" s="64">
        <v>66</v>
      </c>
    </row>
    <row r="95" spans="1:70" x14ac:dyDescent="0.2">
      <c r="A95" s="20" t="s">
        <v>32</v>
      </c>
      <c r="B95" s="527">
        <v>50</v>
      </c>
      <c r="C95" s="528" t="s">
        <v>6497</v>
      </c>
      <c r="D95" s="529">
        <v>12</v>
      </c>
      <c r="E95" s="439">
        <v>82</v>
      </c>
      <c r="F95" s="440" t="s">
        <v>5782</v>
      </c>
      <c r="G95" s="441">
        <v>12</v>
      </c>
      <c r="H95" s="132">
        <v>99</v>
      </c>
      <c r="I95" t="s">
        <v>5035</v>
      </c>
      <c r="J95" s="133">
        <v>20</v>
      </c>
      <c r="K95" s="439">
        <v>96</v>
      </c>
      <c r="L95" s="440" t="s">
        <v>4290</v>
      </c>
      <c r="M95" s="441">
        <v>31</v>
      </c>
      <c r="N95" s="132">
        <v>92</v>
      </c>
      <c r="O95" t="s">
        <v>3532</v>
      </c>
      <c r="P95" s="133">
        <v>31</v>
      </c>
      <c r="Q95" s="308">
        <v>90</v>
      </c>
      <c r="R95" s="308" t="s">
        <v>2737</v>
      </c>
      <c r="S95" s="308">
        <v>40</v>
      </c>
      <c r="T95" s="132">
        <v>107</v>
      </c>
      <c r="U95" t="s">
        <v>2004</v>
      </c>
      <c r="V95" s="133">
        <v>46</v>
      </c>
      <c r="W95" s="307">
        <v>104</v>
      </c>
      <c r="X95" s="308" t="s">
        <v>1251</v>
      </c>
      <c r="Y95" s="309">
        <v>74</v>
      </c>
      <c r="Z95" s="275">
        <v>89</v>
      </c>
      <c r="AA95" s="275" t="s">
        <v>515</v>
      </c>
      <c r="AB95" s="275">
        <v>79</v>
      </c>
      <c r="AC95" s="81">
        <v>90</v>
      </c>
      <c r="AD95" s="82">
        <v>321310</v>
      </c>
      <c r="AE95" s="83">
        <v>69</v>
      </c>
      <c r="AF95" s="63">
        <v>102</v>
      </c>
      <c r="AG95" s="14">
        <v>287174</v>
      </c>
      <c r="AH95" s="64">
        <v>87</v>
      </c>
      <c r="AI95" s="81">
        <v>82</v>
      </c>
      <c r="AJ95" s="82">
        <v>278115</v>
      </c>
      <c r="AK95" s="83">
        <v>141</v>
      </c>
      <c r="AL95" s="63">
        <v>58</v>
      </c>
      <c r="AM95" s="14">
        <v>304426</v>
      </c>
      <c r="AN95" s="64">
        <v>104</v>
      </c>
      <c r="AO95" s="81">
        <v>92</v>
      </c>
      <c r="AP95" s="82">
        <v>309521</v>
      </c>
      <c r="AQ95" s="83">
        <v>113</v>
      </c>
      <c r="AR95" s="63">
        <v>45</v>
      </c>
      <c r="AS95" s="14">
        <v>319983</v>
      </c>
      <c r="AT95" s="64">
        <v>103</v>
      </c>
      <c r="AU95" s="81">
        <v>62</v>
      </c>
      <c r="AV95" s="82">
        <v>363392</v>
      </c>
      <c r="AW95" s="83">
        <v>117</v>
      </c>
      <c r="AX95" s="63">
        <v>84</v>
      </c>
      <c r="AY95" s="14">
        <v>334281</v>
      </c>
      <c r="AZ95" s="64">
        <v>82</v>
      </c>
      <c r="BA95" s="81">
        <v>109</v>
      </c>
      <c r="BB95" s="82">
        <v>344706</v>
      </c>
      <c r="BC95" s="83">
        <v>126</v>
      </c>
      <c r="BD95" s="63">
        <v>97</v>
      </c>
      <c r="BE95" s="14">
        <v>335295</v>
      </c>
      <c r="BF95" s="64">
        <v>90</v>
      </c>
      <c r="BG95" s="81">
        <v>73</v>
      </c>
      <c r="BH95" s="82">
        <v>317841</v>
      </c>
      <c r="BI95" s="83">
        <v>56</v>
      </c>
      <c r="BJ95" s="63">
        <v>70</v>
      </c>
      <c r="BK95" s="14">
        <v>281599</v>
      </c>
      <c r="BL95" s="64">
        <v>50</v>
      </c>
      <c r="BM95" s="81">
        <v>87</v>
      </c>
      <c r="BN95" s="82">
        <v>259233</v>
      </c>
      <c r="BO95" s="83">
        <v>130</v>
      </c>
      <c r="BP95" s="63">
        <v>79</v>
      </c>
      <c r="BQ95" s="14">
        <v>294956</v>
      </c>
      <c r="BR95" s="64">
        <v>186</v>
      </c>
    </row>
    <row r="96" spans="1:70" x14ac:dyDescent="0.2">
      <c r="A96" s="20" t="s">
        <v>33</v>
      </c>
      <c r="B96" s="527">
        <v>87</v>
      </c>
      <c r="C96" s="528" t="s">
        <v>6498</v>
      </c>
      <c r="D96" s="529">
        <v>22</v>
      </c>
      <c r="E96" s="439">
        <v>119</v>
      </c>
      <c r="F96" s="440" t="s">
        <v>5783</v>
      </c>
      <c r="G96" s="441">
        <v>19</v>
      </c>
      <c r="H96" s="132">
        <v>129</v>
      </c>
      <c r="I96" t="s">
        <v>5036</v>
      </c>
      <c r="J96" s="133">
        <v>26</v>
      </c>
      <c r="K96" s="439">
        <v>107</v>
      </c>
      <c r="L96" s="440" t="s">
        <v>4291</v>
      </c>
      <c r="M96" s="441">
        <v>39</v>
      </c>
      <c r="N96" s="132">
        <v>110</v>
      </c>
      <c r="O96" t="s">
        <v>3533</v>
      </c>
      <c r="P96" s="133">
        <v>33</v>
      </c>
      <c r="Q96" s="308">
        <v>129</v>
      </c>
      <c r="R96" s="308" t="s">
        <v>2738</v>
      </c>
      <c r="S96" s="308">
        <v>39</v>
      </c>
      <c r="T96" s="132">
        <v>122</v>
      </c>
      <c r="U96" t="s">
        <v>2005</v>
      </c>
      <c r="V96" s="133">
        <v>52</v>
      </c>
      <c r="W96" s="307">
        <v>121</v>
      </c>
      <c r="X96" s="308" t="s">
        <v>1252</v>
      </c>
      <c r="Y96" s="309">
        <v>84</v>
      </c>
      <c r="Z96" s="275">
        <v>125</v>
      </c>
      <c r="AA96" s="275" t="s">
        <v>516</v>
      </c>
      <c r="AB96" s="275">
        <v>85</v>
      </c>
      <c r="AC96" s="81">
        <v>102</v>
      </c>
      <c r="AD96" s="82">
        <v>119724</v>
      </c>
      <c r="AE96" s="83">
        <v>84</v>
      </c>
      <c r="AF96" s="63">
        <v>93</v>
      </c>
      <c r="AG96" s="14">
        <v>124775</v>
      </c>
      <c r="AH96" s="64">
        <v>79</v>
      </c>
      <c r="AI96" s="81">
        <v>100</v>
      </c>
      <c r="AJ96" s="82">
        <v>100087</v>
      </c>
      <c r="AK96" s="83">
        <v>108</v>
      </c>
      <c r="AL96" s="63">
        <v>70</v>
      </c>
      <c r="AM96" s="14">
        <v>112624</v>
      </c>
      <c r="AN96" s="64">
        <v>106</v>
      </c>
      <c r="AO96" s="81">
        <v>96</v>
      </c>
      <c r="AP96" s="82">
        <v>140704</v>
      </c>
      <c r="AQ96" s="83">
        <v>115</v>
      </c>
      <c r="AR96" s="63">
        <v>71</v>
      </c>
      <c r="AS96" s="14">
        <v>127311</v>
      </c>
      <c r="AT96" s="64">
        <v>94</v>
      </c>
      <c r="AU96" s="81">
        <v>69</v>
      </c>
      <c r="AV96" s="82">
        <v>165438</v>
      </c>
      <c r="AW96" s="83">
        <v>121</v>
      </c>
      <c r="AX96" s="63">
        <v>112</v>
      </c>
      <c r="AY96" s="14">
        <v>164439</v>
      </c>
      <c r="AZ96" s="64">
        <v>72</v>
      </c>
      <c r="BA96" s="81">
        <v>93</v>
      </c>
      <c r="BB96" s="82">
        <v>161141</v>
      </c>
      <c r="BC96" s="83">
        <v>62</v>
      </c>
      <c r="BD96" s="63">
        <v>119</v>
      </c>
      <c r="BE96" s="14">
        <v>157645</v>
      </c>
      <c r="BF96" s="64">
        <v>45</v>
      </c>
      <c r="BG96" s="81">
        <v>113</v>
      </c>
      <c r="BH96" s="82">
        <v>148507</v>
      </c>
      <c r="BI96" s="83">
        <v>50</v>
      </c>
      <c r="BJ96" s="63">
        <v>115</v>
      </c>
      <c r="BK96" s="14">
        <v>138065</v>
      </c>
      <c r="BL96" s="64">
        <v>50</v>
      </c>
      <c r="BM96" s="81">
        <v>105</v>
      </c>
      <c r="BN96" s="82">
        <v>119079</v>
      </c>
      <c r="BO96" s="83">
        <v>66</v>
      </c>
      <c r="BP96" s="63">
        <v>102</v>
      </c>
      <c r="BQ96" s="14">
        <v>120381</v>
      </c>
      <c r="BR96" s="64">
        <v>70</v>
      </c>
    </row>
    <row r="97" spans="1:70" x14ac:dyDescent="0.2">
      <c r="A97" s="20" t="s">
        <v>35</v>
      </c>
      <c r="B97" s="527">
        <v>274</v>
      </c>
      <c r="C97" s="528" t="s">
        <v>6499</v>
      </c>
      <c r="D97" s="529">
        <v>14</v>
      </c>
      <c r="E97" s="439">
        <v>420</v>
      </c>
      <c r="F97" s="440" t="s">
        <v>5784</v>
      </c>
      <c r="G97" s="441">
        <v>14</v>
      </c>
      <c r="H97" s="132">
        <v>426</v>
      </c>
      <c r="I97" t="s">
        <v>5037</v>
      </c>
      <c r="J97" s="133">
        <v>14</v>
      </c>
      <c r="K97" s="439">
        <v>359</v>
      </c>
      <c r="L97" s="440" t="s">
        <v>1546</v>
      </c>
      <c r="M97" s="441">
        <v>32</v>
      </c>
      <c r="N97" s="132">
        <v>377</v>
      </c>
      <c r="O97" t="s">
        <v>3534</v>
      </c>
      <c r="P97" s="133">
        <v>24</v>
      </c>
      <c r="Q97" s="308">
        <v>384</v>
      </c>
      <c r="R97" s="308" t="s">
        <v>2740</v>
      </c>
      <c r="S97" s="308">
        <v>29</v>
      </c>
      <c r="T97" s="132">
        <v>403</v>
      </c>
      <c r="U97" t="s">
        <v>2007</v>
      </c>
      <c r="V97" s="133">
        <v>39</v>
      </c>
      <c r="W97" s="307">
        <v>431</v>
      </c>
      <c r="X97" s="308" t="s">
        <v>1254</v>
      </c>
      <c r="Y97" s="309">
        <v>55</v>
      </c>
      <c r="Z97" s="275">
        <v>421</v>
      </c>
      <c r="AA97" s="275" t="s">
        <v>518</v>
      </c>
      <c r="AB97" s="275">
        <v>57</v>
      </c>
      <c r="AC97" s="81">
        <v>331</v>
      </c>
      <c r="AD97" s="82">
        <v>208156</v>
      </c>
      <c r="AE97" s="83">
        <v>73</v>
      </c>
      <c r="AF97" s="63">
        <v>352</v>
      </c>
      <c r="AG97" s="14">
        <v>216098</v>
      </c>
      <c r="AH97" s="64">
        <v>82</v>
      </c>
      <c r="AI97" s="81">
        <v>276</v>
      </c>
      <c r="AJ97" s="82">
        <v>189186</v>
      </c>
      <c r="AK97" s="83">
        <v>86</v>
      </c>
      <c r="AL97" s="63">
        <v>235</v>
      </c>
      <c r="AM97" s="14">
        <v>197129</v>
      </c>
      <c r="AN97" s="64">
        <v>94</v>
      </c>
      <c r="AO97" s="81">
        <v>285</v>
      </c>
      <c r="AP97" s="82">
        <v>209631</v>
      </c>
      <c r="AQ97" s="83">
        <v>78</v>
      </c>
      <c r="AR97" s="63">
        <v>233</v>
      </c>
      <c r="AS97" s="14">
        <v>205578</v>
      </c>
      <c r="AT97" s="64">
        <v>85</v>
      </c>
      <c r="AU97" s="81">
        <v>263</v>
      </c>
      <c r="AV97" s="82">
        <v>228498</v>
      </c>
      <c r="AW97" s="83">
        <v>81</v>
      </c>
      <c r="AX97" s="63">
        <v>370</v>
      </c>
      <c r="AY97" s="14">
        <v>234373</v>
      </c>
      <c r="AZ97" s="64">
        <v>73</v>
      </c>
      <c r="BA97" s="81">
        <v>332</v>
      </c>
      <c r="BB97" s="82">
        <v>226206</v>
      </c>
      <c r="BC97" s="83">
        <v>60</v>
      </c>
      <c r="BD97" s="63">
        <v>343</v>
      </c>
      <c r="BE97" s="14">
        <v>228356</v>
      </c>
      <c r="BF97" s="64">
        <v>46</v>
      </c>
      <c r="BG97" s="81">
        <v>310</v>
      </c>
      <c r="BH97" s="82">
        <v>213516</v>
      </c>
      <c r="BI97" s="83">
        <v>35</v>
      </c>
      <c r="BJ97" s="63">
        <v>326</v>
      </c>
      <c r="BK97" s="14">
        <v>188057</v>
      </c>
      <c r="BL97" s="64">
        <v>44</v>
      </c>
      <c r="BM97" s="81">
        <v>318</v>
      </c>
      <c r="BN97" s="82">
        <v>172667</v>
      </c>
      <c r="BO97" s="83">
        <v>49</v>
      </c>
      <c r="BP97" s="63">
        <v>288</v>
      </c>
      <c r="BQ97" s="14">
        <v>163539</v>
      </c>
      <c r="BR97" s="64">
        <v>35</v>
      </c>
    </row>
    <row r="98" spans="1:70" x14ac:dyDescent="0.2">
      <c r="A98" s="20" t="s">
        <v>36</v>
      </c>
      <c r="B98" s="527">
        <v>291</v>
      </c>
      <c r="C98" s="528" t="s">
        <v>6500</v>
      </c>
      <c r="D98" s="529">
        <v>11</v>
      </c>
      <c r="E98" s="439">
        <v>434</v>
      </c>
      <c r="F98" s="440" t="s">
        <v>5785</v>
      </c>
      <c r="G98" s="441">
        <v>18</v>
      </c>
      <c r="H98" s="132">
        <v>458</v>
      </c>
      <c r="I98" t="s">
        <v>5038</v>
      </c>
      <c r="J98" s="133">
        <v>17</v>
      </c>
      <c r="K98" s="439">
        <v>372</v>
      </c>
      <c r="L98" s="440" t="s">
        <v>4292</v>
      </c>
      <c r="M98" s="441">
        <v>28</v>
      </c>
      <c r="N98" s="132">
        <v>425</v>
      </c>
      <c r="O98" t="s">
        <v>3535</v>
      </c>
      <c r="P98" s="133">
        <v>37</v>
      </c>
      <c r="Q98" s="308">
        <v>482</v>
      </c>
      <c r="R98" s="308" t="s">
        <v>2741</v>
      </c>
      <c r="S98" s="308">
        <v>42</v>
      </c>
      <c r="T98" s="132">
        <v>487</v>
      </c>
      <c r="U98" t="s">
        <v>2008</v>
      </c>
      <c r="V98" s="133">
        <v>54</v>
      </c>
      <c r="W98" s="307">
        <v>489</v>
      </c>
      <c r="X98" s="308" t="s">
        <v>1255</v>
      </c>
      <c r="Y98" s="309">
        <v>80</v>
      </c>
      <c r="Z98" s="275">
        <v>382</v>
      </c>
      <c r="AA98" s="275" t="s">
        <v>519</v>
      </c>
      <c r="AB98" s="275">
        <v>82</v>
      </c>
      <c r="AC98" s="81">
        <v>300</v>
      </c>
      <c r="AD98" s="82">
        <v>108111</v>
      </c>
      <c r="AE98" s="83">
        <v>98</v>
      </c>
      <c r="AF98" s="63">
        <v>370</v>
      </c>
      <c r="AG98" s="14">
        <v>107802</v>
      </c>
      <c r="AH98" s="64">
        <v>95</v>
      </c>
      <c r="AI98" s="81">
        <v>338</v>
      </c>
      <c r="AJ98" s="82">
        <v>98907</v>
      </c>
      <c r="AK98" s="83">
        <v>84</v>
      </c>
      <c r="AL98" s="63">
        <v>246</v>
      </c>
      <c r="AM98" s="14">
        <v>108766</v>
      </c>
      <c r="AN98" s="64">
        <v>101</v>
      </c>
      <c r="AO98" s="81">
        <v>366</v>
      </c>
      <c r="AP98" s="82">
        <v>130919</v>
      </c>
      <c r="AQ98" s="83">
        <v>88</v>
      </c>
      <c r="AR98" s="63">
        <v>269</v>
      </c>
      <c r="AS98" s="14">
        <v>127243</v>
      </c>
      <c r="AT98" s="64">
        <v>95</v>
      </c>
      <c r="AU98" s="81">
        <v>303</v>
      </c>
      <c r="AV98" s="82">
        <v>149642</v>
      </c>
      <c r="AW98" s="83">
        <v>87</v>
      </c>
      <c r="AX98" s="63">
        <v>407</v>
      </c>
      <c r="AY98" s="14">
        <v>160093</v>
      </c>
      <c r="AZ98" s="64">
        <v>66</v>
      </c>
      <c r="BA98" s="81">
        <v>424</v>
      </c>
      <c r="BB98" s="82">
        <v>160581</v>
      </c>
      <c r="BC98" s="83">
        <v>53</v>
      </c>
      <c r="BD98" s="63">
        <v>462</v>
      </c>
      <c r="BE98" s="14">
        <v>158782</v>
      </c>
      <c r="BF98" s="64">
        <v>39</v>
      </c>
      <c r="BG98" s="81">
        <v>439</v>
      </c>
      <c r="BH98" s="82">
        <v>141553</v>
      </c>
      <c r="BI98" s="83">
        <v>43</v>
      </c>
      <c r="BJ98" s="63">
        <v>392</v>
      </c>
      <c r="BK98" s="14">
        <v>128341</v>
      </c>
      <c r="BL98" s="64">
        <v>39</v>
      </c>
      <c r="BM98" s="81">
        <v>406</v>
      </c>
      <c r="BN98" s="82">
        <v>118186</v>
      </c>
      <c r="BO98" s="83">
        <v>40</v>
      </c>
      <c r="BP98" s="63">
        <v>404</v>
      </c>
      <c r="BQ98" s="14">
        <v>115119</v>
      </c>
      <c r="BR98" s="64">
        <v>48</v>
      </c>
    </row>
    <row r="99" spans="1:70" x14ac:dyDescent="0.2">
      <c r="A99" s="20" t="s">
        <v>37</v>
      </c>
      <c r="B99" s="527">
        <v>9</v>
      </c>
      <c r="C99" s="528" t="s">
        <v>6501</v>
      </c>
      <c r="D99" s="529">
        <v>23</v>
      </c>
      <c r="E99" s="439">
        <v>18</v>
      </c>
      <c r="F99" s="440" t="s">
        <v>5786</v>
      </c>
      <c r="G99" s="441">
        <v>34</v>
      </c>
      <c r="H99" s="132">
        <v>24</v>
      </c>
      <c r="I99" t="s">
        <v>4255</v>
      </c>
      <c r="J99" s="133">
        <v>18</v>
      </c>
      <c r="K99" s="439">
        <v>19</v>
      </c>
      <c r="L99" s="440" t="s">
        <v>4293</v>
      </c>
      <c r="M99" s="441">
        <v>40</v>
      </c>
      <c r="N99" s="132">
        <v>24</v>
      </c>
      <c r="O99" t="s">
        <v>3536</v>
      </c>
      <c r="P99" s="133">
        <v>28</v>
      </c>
      <c r="Q99" s="308">
        <v>20</v>
      </c>
      <c r="R99" s="308" t="s">
        <v>2742</v>
      </c>
      <c r="S99" s="308">
        <v>58</v>
      </c>
      <c r="T99" s="132">
        <v>17</v>
      </c>
      <c r="U99" t="s">
        <v>2009</v>
      </c>
      <c r="V99" s="133">
        <v>58</v>
      </c>
      <c r="W99" s="307">
        <v>32</v>
      </c>
      <c r="X99" s="308" t="s">
        <v>1256</v>
      </c>
      <c r="Y99" s="309">
        <v>110</v>
      </c>
      <c r="Z99" s="275">
        <v>18</v>
      </c>
      <c r="AA99" s="275" t="s">
        <v>520</v>
      </c>
      <c r="AB99" s="275">
        <v>86</v>
      </c>
      <c r="AC99" s="81">
        <v>15</v>
      </c>
      <c r="AD99" s="82">
        <v>101288</v>
      </c>
      <c r="AE99" s="83">
        <v>81</v>
      </c>
      <c r="AF99" s="63">
        <v>19</v>
      </c>
      <c r="AG99" s="14">
        <v>85020</v>
      </c>
      <c r="AH99" s="64">
        <v>93</v>
      </c>
      <c r="AI99" s="81">
        <v>16</v>
      </c>
      <c r="AJ99" s="82">
        <v>86925</v>
      </c>
      <c r="AK99" s="83">
        <v>152</v>
      </c>
      <c r="AL99" s="63">
        <v>15</v>
      </c>
      <c r="AM99" s="14">
        <v>86962</v>
      </c>
      <c r="AN99" s="64">
        <v>137</v>
      </c>
      <c r="AO99" s="81">
        <v>10</v>
      </c>
      <c r="AP99" s="82">
        <v>124100</v>
      </c>
      <c r="AQ99" s="83">
        <v>81</v>
      </c>
      <c r="AR99" s="63">
        <v>15</v>
      </c>
      <c r="AS99" s="14">
        <v>103517</v>
      </c>
      <c r="AT99" s="64">
        <v>134</v>
      </c>
      <c r="AU99" s="81">
        <v>13</v>
      </c>
      <c r="AV99" s="82">
        <v>194481</v>
      </c>
      <c r="AW99" s="83">
        <v>87</v>
      </c>
      <c r="AX99" s="63">
        <v>13</v>
      </c>
      <c r="AY99" s="14">
        <v>163546</v>
      </c>
      <c r="AZ99" s="64">
        <v>80</v>
      </c>
      <c r="BA99" s="81">
        <v>25</v>
      </c>
      <c r="BB99" s="82">
        <v>151348</v>
      </c>
      <c r="BC99" s="83">
        <v>60</v>
      </c>
      <c r="BD99" s="63">
        <v>24</v>
      </c>
      <c r="BE99" s="14">
        <v>147417</v>
      </c>
      <c r="BF99" s="64">
        <v>24</v>
      </c>
      <c r="BG99" s="81">
        <v>26</v>
      </c>
      <c r="BH99" s="82">
        <v>135650</v>
      </c>
      <c r="BI99" s="83">
        <v>48</v>
      </c>
      <c r="BJ99" s="63">
        <v>22</v>
      </c>
      <c r="BK99" s="14">
        <v>119405</v>
      </c>
      <c r="BL99" s="64">
        <v>32</v>
      </c>
      <c r="BM99" s="81">
        <v>27</v>
      </c>
      <c r="BN99" s="82">
        <v>109562</v>
      </c>
      <c r="BO99" s="83">
        <v>55</v>
      </c>
      <c r="BP99" s="63">
        <v>30</v>
      </c>
      <c r="BQ99" s="14">
        <v>109698</v>
      </c>
      <c r="BR99" s="64">
        <v>72</v>
      </c>
    </row>
    <row r="100" spans="1:70" x14ac:dyDescent="0.2">
      <c r="A100" s="24" t="s">
        <v>38</v>
      </c>
      <c r="B100" s="527">
        <v>74</v>
      </c>
      <c r="C100" s="528" t="s">
        <v>6502</v>
      </c>
      <c r="D100" s="529">
        <v>16</v>
      </c>
      <c r="E100" s="439">
        <v>127</v>
      </c>
      <c r="F100" s="440" t="s">
        <v>5787</v>
      </c>
      <c r="G100" s="441">
        <v>10</v>
      </c>
      <c r="H100" s="132">
        <v>139</v>
      </c>
      <c r="I100" t="s">
        <v>5039</v>
      </c>
      <c r="J100" s="133">
        <v>14</v>
      </c>
      <c r="K100" s="439">
        <v>137</v>
      </c>
      <c r="L100" s="440" t="s">
        <v>4294</v>
      </c>
      <c r="M100" s="441">
        <v>25</v>
      </c>
      <c r="N100" s="132">
        <v>151</v>
      </c>
      <c r="O100" t="s">
        <v>3537</v>
      </c>
      <c r="P100" s="133">
        <v>26</v>
      </c>
      <c r="Q100" s="308">
        <v>145</v>
      </c>
      <c r="R100" s="308" t="s">
        <v>2743</v>
      </c>
      <c r="S100" s="308">
        <v>30</v>
      </c>
      <c r="T100" s="132">
        <v>144</v>
      </c>
      <c r="U100" t="s">
        <v>2010</v>
      </c>
      <c r="V100" s="133">
        <v>46</v>
      </c>
      <c r="W100" s="307">
        <v>157</v>
      </c>
      <c r="X100" s="308" t="s">
        <v>1257</v>
      </c>
      <c r="Y100" s="309">
        <v>60</v>
      </c>
      <c r="Z100" s="275">
        <v>154</v>
      </c>
      <c r="AA100" s="275" t="s">
        <v>521</v>
      </c>
      <c r="AB100" s="275">
        <v>67</v>
      </c>
      <c r="AC100" s="84">
        <v>121</v>
      </c>
      <c r="AD100" s="85">
        <v>360951</v>
      </c>
      <c r="AE100" s="86">
        <v>84</v>
      </c>
      <c r="AF100" s="65">
        <v>141</v>
      </c>
      <c r="AG100" s="15">
        <v>402943</v>
      </c>
      <c r="AH100" s="66">
        <v>94</v>
      </c>
      <c r="AI100" s="84">
        <v>111</v>
      </c>
      <c r="AJ100" s="85">
        <v>369365</v>
      </c>
      <c r="AK100" s="86">
        <v>117</v>
      </c>
      <c r="AL100" s="65">
        <v>99</v>
      </c>
      <c r="AM100" s="15">
        <v>364574</v>
      </c>
      <c r="AN100" s="66">
        <v>110</v>
      </c>
      <c r="AO100" s="84">
        <v>108</v>
      </c>
      <c r="AP100" s="85">
        <v>312920</v>
      </c>
      <c r="AQ100" s="86">
        <v>106</v>
      </c>
      <c r="AR100" s="65">
        <v>98</v>
      </c>
      <c r="AS100" s="15">
        <v>366225</v>
      </c>
      <c r="AT100" s="66">
        <v>78</v>
      </c>
      <c r="AU100" s="84">
        <v>101</v>
      </c>
      <c r="AV100" s="85">
        <v>373554</v>
      </c>
      <c r="AW100" s="86">
        <v>83</v>
      </c>
      <c r="AX100" s="65">
        <v>134</v>
      </c>
      <c r="AY100" s="14">
        <v>349480</v>
      </c>
      <c r="AZ100" s="64">
        <v>70</v>
      </c>
      <c r="BA100" s="81">
        <v>126</v>
      </c>
      <c r="BB100" s="82">
        <v>330589</v>
      </c>
      <c r="BC100" s="83">
        <v>64</v>
      </c>
      <c r="BD100" s="65">
        <v>135</v>
      </c>
      <c r="BE100" s="15">
        <v>331647</v>
      </c>
      <c r="BF100" s="66">
        <v>60</v>
      </c>
      <c r="BG100" s="84">
        <v>116</v>
      </c>
      <c r="BH100" s="85">
        <v>331475</v>
      </c>
      <c r="BI100" s="86">
        <v>46</v>
      </c>
      <c r="BJ100" s="65">
        <v>128</v>
      </c>
      <c r="BK100" s="15">
        <v>330237</v>
      </c>
      <c r="BL100" s="66">
        <v>51</v>
      </c>
      <c r="BM100" s="84">
        <v>129</v>
      </c>
      <c r="BN100" s="85">
        <v>268465</v>
      </c>
      <c r="BO100" s="86">
        <v>61</v>
      </c>
      <c r="BP100" s="65">
        <v>100</v>
      </c>
      <c r="BQ100" s="14">
        <v>248015</v>
      </c>
      <c r="BR100" s="64">
        <v>48</v>
      </c>
    </row>
    <row r="101" spans="1:70" x14ac:dyDescent="0.2">
      <c r="A101" s="45"/>
      <c r="B101" s="544"/>
      <c r="C101" s="537"/>
      <c r="D101" s="545"/>
      <c r="E101" s="494"/>
      <c r="F101" s="495"/>
      <c r="G101" s="496"/>
      <c r="H101" s="388"/>
      <c r="I101" s="394"/>
      <c r="J101" s="390"/>
      <c r="K101" s="449"/>
      <c r="L101" s="450"/>
      <c r="M101" s="451"/>
      <c r="N101" s="386"/>
      <c r="O101" s="393"/>
      <c r="P101" s="387"/>
      <c r="Q101" s="336"/>
      <c r="R101" s="336"/>
      <c r="S101" s="337"/>
      <c r="T101" s="388">
        <v>2017</v>
      </c>
      <c r="U101" s="394"/>
      <c r="V101" s="390"/>
      <c r="W101" s="331"/>
      <c r="X101" s="332"/>
      <c r="Y101" s="333"/>
      <c r="Z101" s="55">
        <v>2015</v>
      </c>
      <c r="AA101" s="55"/>
      <c r="AB101" s="56"/>
      <c r="AC101" s="148"/>
      <c r="AD101" s="149"/>
      <c r="AE101" s="150"/>
      <c r="AF101" s="134"/>
      <c r="AG101" s="41"/>
      <c r="AH101" s="135"/>
      <c r="AI101" s="148"/>
      <c r="AJ101" s="149"/>
      <c r="AK101" s="150"/>
      <c r="AL101" s="134"/>
      <c r="AM101" s="41"/>
      <c r="AN101" s="135"/>
      <c r="AO101" s="148"/>
      <c r="AP101" s="149"/>
      <c r="AQ101" s="150"/>
      <c r="AR101" s="134"/>
      <c r="AS101" s="41"/>
      <c r="AT101" s="135"/>
      <c r="AU101" s="148"/>
      <c r="AV101" s="149"/>
      <c r="AW101" s="150"/>
      <c r="AX101" s="134"/>
      <c r="AY101" s="41"/>
      <c r="AZ101" s="135"/>
      <c r="BA101" s="148"/>
      <c r="BB101" s="149"/>
      <c r="BC101" s="150"/>
      <c r="BD101" s="134"/>
      <c r="BE101" s="41"/>
      <c r="BF101" s="135"/>
      <c r="BG101" s="148"/>
      <c r="BH101" s="149"/>
      <c r="BI101" s="150"/>
      <c r="BJ101" s="134"/>
      <c r="BK101" s="41"/>
      <c r="BL101" s="135"/>
      <c r="BM101" s="148"/>
      <c r="BN101" s="82"/>
      <c r="BO101" s="83"/>
      <c r="BP101" s="63"/>
      <c r="BQ101" s="41"/>
      <c r="BR101" s="135"/>
    </row>
    <row r="102" spans="1:70" x14ac:dyDescent="0.2">
      <c r="A102" s="27" t="s">
        <v>94</v>
      </c>
      <c r="B102" s="524">
        <v>532</v>
      </c>
      <c r="C102" s="525" t="s">
        <v>6512</v>
      </c>
      <c r="D102" s="526">
        <v>30</v>
      </c>
      <c r="E102" s="493">
        <v>631</v>
      </c>
      <c r="F102" s="479" t="s">
        <v>5797</v>
      </c>
      <c r="G102" s="480">
        <v>50</v>
      </c>
      <c r="H102" s="248">
        <v>640</v>
      </c>
      <c r="I102" s="35" t="s">
        <v>5050</v>
      </c>
      <c r="J102" s="249">
        <v>33</v>
      </c>
      <c r="K102" s="313">
        <v>565</v>
      </c>
      <c r="L102" s="461" t="s">
        <v>4304</v>
      </c>
      <c r="M102" s="462">
        <v>52</v>
      </c>
      <c r="N102" s="248">
        <v>593</v>
      </c>
      <c r="O102" s="35" t="s">
        <v>3548</v>
      </c>
      <c r="P102" s="249">
        <v>55</v>
      </c>
      <c r="Q102" s="314">
        <v>636</v>
      </c>
      <c r="R102" s="314" t="s">
        <v>2774</v>
      </c>
      <c r="S102" s="315">
        <v>53</v>
      </c>
      <c r="T102" s="248">
        <v>644</v>
      </c>
      <c r="U102" s="35" t="s">
        <v>2021</v>
      </c>
      <c r="V102" s="249">
        <v>66</v>
      </c>
      <c r="W102" s="313">
        <v>617</v>
      </c>
      <c r="X102" s="314" t="s">
        <v>1372</v>
      </c>
      <c r="Y102" s="315">
        <v>93</v>
      </c>
      <c r="Z102" s="55">
        <v>630</v>
      </c>
      <c r="AA102" s="55">
        <v>296068</v>
      </c>
      <c r="AB102" s="56">
        <v>91</v>
      </c>
      <c r="AC102" s="75">
        <v>527</v>
      </c>
      <c r="AD102" s="76">
        <v>265325</v>
      </c>
      <c r="AE102" s="77">
        <v>109</v>
      </c>
      <c r="AF102" s="59">
        <v>564</v>
      </c>
      <c r="AG102" s="47">
        <v>277454</v>
      </c>
      <c r="AH102" s="60">
        <v>117</v>
      </c>
      <c r="AI102" s="75">
        <v>503</v>
      </c>
      <c r="AJ102" s="76">
        <v>248264</v>
      </c>
      <c r="AK102" s="77">
        <v>140</v>
      </c>
      <c r="AL102" s="59">
        <v>390</v>
      </c>
      <c r="AM102" s="47">
        <v>270435</v>
      </c>
      <c r="AN102" s="60">
        <v>150</v>
      </c>
      <c r="AO102" s="75">
        <v>450</v>
      </c>
      <c r="AP102" s="76">
        <v>278074</v>
      </c>
      <c r="AQ102" s="77">
        <v>142</v>
      </c>
      <c r="AR102" s="59">
        <v>333</v>
      </c>
      <c r="AS102" s="47">
        <v>279830</v>
      </c>
      <c r="AT102" s="60">
        <v>130</v>
      </c>
      <c r="AU102" s="75">
        <v>383</v>
      </c>
      <c r="AV102" s="76">
        <v>319707</v>
      </c>
      <c r="AW102" s="77">
        <v>123</v>
      </c>
      <c r="AX102" s="90">
        <v>565</v>
      </c>
      <c r="AY102" s="28">
        <v>295453</v>
      </c>
      <c r="AZ102" s="91">
        <v>109</v>
      </c>
      <c r="BA102" s="75">
        <v>593</v>
      </c>
      <c r="BB102" s="76">
        <v>318360</v>
      </c>
      <c r="BC102" s="77">
        <v>101</v>
      </c>
      <c r="BD102" s="90">
        <v>656</v>
      </c>
      <c r="BE102" s="28">
        <v>287314</v>
      </c>
      <c r="BF102" s="91">
        <v>94</v>
      </c>
      <c r="BG102" s="96">
        <v>649</v>
      </c>
      <c r="BH102" s="95">
        <v>282144</v>
      </c>
      <c r="BI102" s="97">
        <v>102</v>
      </c>
      <c r="BJ102" s="90">
        <v>618</v>
      </c>
      <c r="BK102" s="28">
        <v>260346</v>
      </c>
      <c r="BL102" s="91">
        <v>99</v>
      </c>
      <c r="BM102" s="96">
        <v>578</v>
      </c>
      <c r="BN102" s="95">
        <v>265336</v>
      </c>
      <c r="BO102" s="97">
        <v>96</v>
      </c>
      <c r="BP102" s="90">
        <v>538</v>
      </c>
      <c r="BQ102" s="48">
        <v>228672</v>
      </c>
      <c r="BR102" s="167">
        <v>85</v>
      </c>
    </row>
    <row r="103" spans="1:70" x14ac:dyDescent="0.2">
      <c r="A103" s="23" t="s">
        <v>21</v>
      </c>
      <c r="B103" s="527">
        <v>1</v>
      </c>
      <c r="C103" s="528" t="s">
        <v>4499</v>
      </c>
      <c r="D103" s="529">
        <v>5</v>
      </c>
      <c r="E103" s="439">
        <v>0</v>
      </c>
      <c r="F103" s="440" t="s">
        <v>270</v>
      </c>
      <c r="G103" s="441">
        <v>0</v>
      </c>
      <c r="H103" s="132">
        <v>1</v>
      </c>
      <c r="I103" t="s">
        <v>5041</v>
      </c>
      <c r="J103" s="133">
        <v>2</v>
      </c>
      <c r="K103" s="307">
        <v>0</v>
      </c>
      <c r="L103" s="440" t="s">
        <v>270</v>
      </c>
      <c r="M103" s="441">
        <v>0</v>
      </c>
      <c r="N103" s="132">
        <v>1</v>
      </c>
      <c r="O103" t="s">
        <v>3539</v>
      </c>
      <c r="P103" s="133">
        <v>71</v>
      </c>
      <c r="Q103" s="308">
        <v>0</v>
      </c>
      <c r="R103" s="308" t="s">
        <v>270</v>
      </c>
      <c r="S103" s="308">
        <v>0</v>
      </c>
      <c r="T103" s="132">
        <v>0</v>
      </c>
      <c r="U103" t="s">
        <v>270</v>
      </c>
      <c r="V103" s="133">
        <v>0</v>
      </c>
      <c r="W103" s="307">
        <v>0</v>
      </c>
      <c r="X103" s="308" t="s">
        <v>270</v>
      </c>
      <c r="Y103" s="309">
        <v>0</v>
      </c>
      <c r="Z103" s="276">
        <v>0</v>
      </c>
      <c r="AA103" s="276" t="s">
        <v>270</v>
      </c>
      <c r="AB103" s="277">
        <v>0</v>
      </c>
      <c r="AC103" s="78">
        <v>0</v>
      </c>
      <c r="AD103" s="79">
        <v>0</v>
      </c>
      <c r="AE103" s="80">
        <v>0</v>
      </c>
      <c r="AF103" s="61">
        <v>2</v>
      </c>
      <c r="AG103" s="13">
        <v>427000</v>
      </c>
      <c r="AH103" s="62">
        <v>194</v>
      </c>
      <c r="AI103" s="78">
        <v>1</v>
      </c>
      <c r="AJ103" s="79">
        <v>595000</v>
      </c>
      <c r="AK103" s="80">
        <v>161</v>
      </c>
      <c r="AL103" s="61">
        <v>0</v>
      </c>
      <c r="AM103" s="13"/>
      <c r="AN103" s="62"/>
      <c r="AO103" s="78">
        <v>0</v>
      </c>
      <c r="AP103" s="79"/>
      <c r="AQ103" s="80"/>
      <c r="AR103" s="61">
        <v>0</v>
      </c>
      <c r="AS103" s="13"/>
      <c r="AT103" s="62"/>
      <c r="AU103" s="78">
        <v>0</v>
      </c>
      <c r="AV103" s="79"/>
      <c r="AW103" s="80"/>
      <c r="AX103" s="61">
        <v>2</v>
      </c>
      <c r="AY103" s="13">
        <v>503450</v>
      </c>
      <c r="AZ103" s="62">
        <v>114</v>
      </c>
      <c r="BA103" s="87"/>
      <c r="BB103" s="88"/>
      <c r="BC103" s="89"/>
      <c r="BD103" s="105"/>
      <c r="BE103" s="10"/>
      <c r="BF103" s="106"/>
      <c r="BG103" s="120"/>
      <c r="BH103" s="121"/>
      <c r="BI103" s="122"/>
      <c r="BJ103" s="105"/>
      <c r="BK103" s="10"/>
      <c r="BL103" s="106"/>
      <c r="BM103" s="120"/>
      <c r="BN103" s="121"/>
      <c r="BO103" s="122"/>
      <c r="BP103" s="105"/>
      <c r="BQ103" s="46"/>
      <c r="BR103" s="64"/>
    </row>
    <row r="104" spans="1:70" x14ac:dyDescent="0.2">
      <c r="A104" s="22" t="s">
        <v>39</v>
      </c>
      <c r="B104" s="527">
        <v>22</v>
      </c>
      <c r="C104" s="528" t="s">
        <v>6504</v>
      </c>
      <c r="D104" s="529">
        <v>21</v>
      </c>
      <c r="E104" s="439">
        <v>33</v>
      </c>
      <c r="F104" s="440" t="s">
        <v>5789</v>
      </c>
      <c r="G104" s="441">
        <v>44</v>
      </c>
      <c r="H104" s="132">
        <v>25</v>
      </c>
      <c r="I104" t="s">
        <v>5042</v>
      </c>
      <c r="J104" s="133">
        <v>36</v>
      </c>
      <c r="K104" s="439">
        <v>29</v>
      </c>
      <c r="L104" s="440" t="s">
        <v>4296</v>
      </c>
      <c r="M104" s="441">
        <v>101</v>
      </c>
      <c r="N104" s="132">
        <v>25</v>
      </c>
      <c r="O104" t="s">
        <v>3540</v>
      </c>
      <c r="P104" s="133">
        <v>94</v>
      </c>
      <c r="Q104" s="308">
        <v>30</v>
      </c>
      <c r="R104" s="308" t="s">
        <v>2766</v>
      </c>
      <c r="S104" s="308">
        <v>51</v>
      </c>
      <c r="T104" s="132">
        <v>35</v>
      </c>
      <c r="U104" t="s">
        <v>2012</v>
      </c>
      <c r="V104" s="133">
        <v>85</v>
      </c>
      <c r="W104" s="307">
        <v>29</v>
      </c>
      <c r="X104" s="308" t="s">
        <v>1258</v>
      </c>
      <c r="Y104" s="309">
        <v>204</v>
      </c>
      <c r="Z104" s="275">
        <v>28</v>
      </c>
      <c r="AA104" s="275" t="s">
        <v>522</v>
      </c>
      <c r="AB104" s="275">
        <v>102</v>
      </c>
      <c r="AC104" s="81">
        <v>20</v>
      </c>
      <c r="AD104" s="82">
        <v>161300</v>
      </c>
      <c r="AE104" s="83">
        <v>130</v>
      </c>
      <c r="AF104" s="63">
        <v>24</v>
      </c>
      <c r="AG104" s="14">
        <v>138711</v>
      </c>
      <c r="AH104" s="64">
        <v>102</v>
      </c>
      <c r="AI104" s="81">
        <v>17</v>
      </c>
      <c r="AJ104" s="82">
        <v>154541</v>
      </c>
      <c r="AK104" s="83">
        <v>185</v>
      </c>
      <c r="AL104" s="63">
        <v>17</v>
      </c>
      <c r="AM104" s="14">
        <v>193221</v>
      </c>
      <c r="AN104" s="64">
        <v>148</v>
      </c>
      <c r="AO104" s="81">
        <v>21</v>
      </c>
      <c r="AP104" s="82">
        <v>147171</v>
      </c>
      <c r="AQ104" s="83">
        <v>153</v>
      </c>
      <c r="AR104" s="63">
        <v>15</v>
      </c>
      <c r="AS104" s="14">
        <v>277976</v>
      </c>
      <c r="AT104" s="64">
        <v>187</v>
      </c>
      <c r="AU104" s="81">
        <v>16</v>
      </c>
      <c r="AV104" s="82">
        <v>185247</v>
      </c>
      <c r="AW104" s="83">
        <v>216</v>
      </c>
      <c r="AX104" s="63">
        <v>22</v>
      </c>
      <c r="AY104" s="14">
        <v>279957</v>
      </c>
      <c r="AZ104" s="64">
        <v>96</v>
      </c>
      <c r="BA104" s="161">
        <v>30</v>
      </c>
      <c r="BB104" s="159">
        <v>224601</v>
      </c>
      <c r="BC104" s="162">
        <v>116</v>
      </c>
      <c r="BD104" s="63">
        <v>29</v>
      </c>
      <c r="BE104" s="14">
        <v>211140</v>
      </c>
      <c r="BF104" s="64">
        <v>93</v>
      </c>
      <c r="BG104" s="81">
        <v>33</v>
      </c>
      <c r="BH104" s="82">
        <v>227016</v>
      </c>
      <c r="BI104" s="83">
        <v>130</v>
      </c>
      <c r="BJ104" s="63">
        <v>32</v>
      </c>
      <c r="BK104" s="14">
        <v>180920</v>
      </c>
      <c r="BL104" s="64">
        <v>106</v>
      </c>
      <c r="BM104" s="81">
        <v>23</v>
      </c>
      <c r="BN104" s="82">
        <v>191647</v>
      </c>
      <c r="BO104" s="83">
        <v>123</v>
      </c>
      <c r="BP104" s="63">
        <v>32</v>
      </c>
      <c r="BQ104" s="14">
        <v>197823</v>
      </c>
      <c r="BR104" s="64">
        <v>118</v>
      </c>
    </row>
    <row r="105" spans="1:70" x14ac:dyDescent="0.2">
      <c r="A105" s="20" t="s">
        <v>40</v>
      </c>
      <c r="B105" s="527">
        <v>94</v>
      </c>
      <c r="C105" s="528" t="s">
        <v>6505</v>
      </c>
      <c r="D105" s="529">
        <v>24</v>
      </c>
      <c r="E105" s="439">
        <v>86</v>
      </c>
      <c r="F105" s="440" t="s">
        <v>5790</v>
      </c>
      <c r="G105" s="441">
        <v>15</v>
      </c>
      <c r="H105" s="132">
        <v>108</v>
      </c>
      <c r="I105" t="s">
        <v>5043</v>
      </c>
      <c r="J105" s="133">
        <v>16</v>
      </c>
      <c r="K105" s="439">
        <v>101</v>
      </c>
      <c r="L105" s="440" t="s">
        <v>4297</v>
      </c>
      <c r="M105" s="441">
        <v>44</v>
      </c>
      <c r="N105" s="132">
        <v>113</v>
      </c>
      <c r="O105" t="s">
        <v>3541</v>
      </c>
      <c r="P105" s="133">
        <v>45</v>
      </c>
      <c r="Q105" s="308">
        <v>119</v>
      </c>
      <c r="R105" s="308" t="s">
        <v>2767</v>
      </c>
      <c r="S105" s="308">
        <v>45</v>
      </c>
      <c r="T105" s="132">
        <v>113</v>
      </c>
      <c r="U105" t="s">
        <v>2013</v>
      </c>
      <c r="V105" s="133">
        <v>62</v>
      </c>
      <c r="W105" s="307">
        <v>119</v>
      </c>
      <c r="X105" s="308" t="s">
        <v>1259</v>
      </c>
      <c r="Y105" s="309">
        <v>75</v>
      </c>
      <c r="Z105" s="275">
        <v>109</v>
      </c>
      <c r="AA105" s="275" t="s">
        <v>523</v>
      </c>
      <c r="AB105" s="275">
        <v>103</v>
      </c>
      <c r="AC105" s="81">
        <v>89</v>
      </c>
      <c r="AD105" s="82">
        <v>278441</v>
      </c>
      <c r="AE105" s="83">
        <v>95</v>
      </c>
      <c r="AF105" s="63">
        <v>106</v>
      </c>
      <c r="AG105" s="14">
        <v>302593</v>
      </c>
      <c r="AH105" s="64">
        <v>113</v>
      </c>
      <c r="AI105" s="81">
        <v>105</v>
      </c>
      <c r="AJ105" s="82">
        <v>271305</v>
      </c>
      <c r="AK105" s="83">
        <v>131</v>
      </c>
      <c r="AL105" s="63">
        <v>76</v>
      </c>
      <c r="AM105" s="14">
        <v>287304</v>
      </c>
      <c r="AN105" s="64">
        <v>135</v>
      </c>
      <c r="AO105" s="81">
        <v>92</v>
      </c>
      <c r="AP105" s="82">
        <v>308578</v>
      </c>
      <c r="AQ105" s="83">
        <v>147</v>
      </c>
      <c r="AR105" s="63">
        <v>53</v>
      </c>
      <c r="AS105" s="14">
        <v>280368</v>
      </c>
      <c r="AT105" s="64">
        <v>109</v>
      </c>
      <c r="AU105" s="81">
        <v>58</v>
      </c>
      <c r="AV105" s="82">
        <v>333583</v>
      </c>
      <c r="AW105" s="83">
        <v>107</v>
      </c>
      <c r="AX105" s="63">
        <v>93</v>
      </c>
      <c r="AY105" s="14">
        <v>293210</v>
      </c>
      <c r="AZ105" s="64">
        <v>95</v>
      </c>
      <c r="BA105" s="81">
        <v>116</v>
      </c>
      <c r="BB105" s="82">
        <v>317583</v>
      </c>
      <c r="BC105" s="83">
        <v>92</v>
      </c>
      <c r="BD105" s="63">
        <v>134</v>
      </c>
      <c r="BE105" s="14">
        <v>301046</v>
      </c>
      <c r="BF105" s="64">
        <v>92</v>
      </c>
      <c r="BG105" s="81">
        <v>108</v>
      </c>
      <c r="BH105" s="82">
        <v>294530</v>
      </c>
      <c r="BI105" s="83">
        <v>75</v>
      </c>
      <c r="BJ105" s="63">
        <v>97</v>
      </c>
      <c r="BK105" s="14">
        <v>293483</v>
      </c>
      <c r="BL105" s="64">
        <v>80</v>
      </c>
      <c r="BM105" s="81">
        <v>122</v>
      </c>
      <c r="BN105" s="82">
        <v>287057</v>
      </c>
      <c r="BO105" s="83">
        <v>80</v>
      </c>
      <c r="BP105" s="63">
        <v>100</v>
      </c>
      <c r="BQ105" s="14">
        <v>249028</v>
      </c>
      <c r="BR105" s="64">
        <v>83</v>
      </c>
    </row>
    <row r="106" spans="1:70" x14ac:dyDescent="0.2">
      <c r="A106" s="20" t="s">
        <v>41</v>
      </c>
      <c r="B106" s="527">
        <v>16</v>
      </c>
      <c r="C106" s="528" t="s">
        <v>6506</v>
      </c>
      <c r="D106" s="529">
        <v>29</v>
      </c>
      <c r="E106" s="439">
        <v>18</v>
      </c>
      <c r="F106" s="440" t="s">
        <v>5791</v>
      </c>
      <c r="G106" s="441">
        <v>31</v>
      </c>
      <c r="H106" s="132">
        <v>17</v>
      </c>
      <c r="I106" t="s">
        <v>5044</v>
      </c>
      <c r="J106" s="133">
        <v>19</v>
      </c>
      <c r="K106" s="439">
        <v>18</v>
      </c>
      <c r="L106" s="440" t="s">
        <v>4298</v>
      </c>
      <c r="M106" s="441">
        <v>55</v>
      </c>
      <c r="N106" s="132">
        <v>17</v>
      </c>
      <c r="O106" t="s">
        <v>3542</v>
      </c>
      <c r="P106" s="133">
        <v>73</v>
      </c>
      <c r="Q106" s="308">
        <v>22</v>
      </c>
      <c r="R106" s="308" t="s">
        <v>2768</v>
      </c>
      <c r="S106" s="308">
        <v>66</v>
      </c>
      <c r="T106" s="132">
        <v>19</v>
      </c>
      <c r="U106" t="s">
        <v>2014</v>
      </c>
      <c r="V106" s="133">
        <v>128</v>
      </c>
      <c r="W106" s="307">
        <v>29</v>
      </c>
      <c r="X106" s="308" t="s">
        <v>1260</v>
      </c>
      <c r="Y106" s="309">
        <v>96</v>
      </c>
      <c r="Z106" s="275">
        <v>25</v>
      </c>
      <c r="AA106" s="275" t="s">
        <v>524</v>
      </c>
      <c r="AB106" s="275">
        <v>80</v>
      </c>
      <c r="AC106" s="81">
        <v>22</v>
      </c>
      <c r="AD106" s="82">
        <v>186277</v>
      </c>
      <c r="AE106" s="83">
        <v>135</v>
      </c>
      <c r="AF106" s="63">
        <v>17</v>
      </c>
      <c r="AG106" s="14">
        <v>175015</v>
      </c>
      <c r="AH106" s="64">
        <v>171</v>
      </c>
      <c r="AI106" s="81">
        <v>13</v>
      </c>
      <c r="AJ106" s="82">
        <v>185096</v>
      </c>
      <c r="AK106" s="83">
        <v>92</v>
      </c>
      <c r="AL106" s="63">
        <v>9</v>
      </c>
      <c r="AM106" s="14">
        <v>159100</v>
      </c>
      <c r="AN106" s="64">
        <v>134</v>
      </c>
      <c r="AO106" s="81">
        <v>13</v>
      </c>
      <c r="AP106" s="82">
        <v>218858</v>
      </c>
      <c r="AQ106" s="83">
        <v>155</v>
      </c>
      <c r="AR106" s="63">
        <v>20</v>
      </c>
      <c r="AS106" s="14">
        <v>173442</v>
      </c>
      <c r="AT106" s="64">
        <v>201</v>
      </c>
      <c r="AU106" s="81">
        <v>16</v>
      </c>
      <c r="AV106" s="82">
        <v>193843</v>
      </c>
      <c r="AW106" s="83">
        <v>93</v>
      </c>
      <c r="AX106" s="63">
        <v>21</v>
      </c>
      <c r="AY106" s="14">
        <v>219971</v>
      </c>
      <c r="AZ106" s="64">
        <v>107</v>
      </c>
      <c r="BA106" s="81">
        <v>19</v>
      </c>
      <c r="BB106" s="82">
        <v>230316</v>
      </c>
      <c r="BC106" s="83">
        <v>7</v>
      </c>
      <c r="BD106" s="63">
        <v>29</v>
      </c>
      <c r="BE106" s="14">
        <v>227165</v>
      </c>
      <c r="BF106" s="64">
        <v>82</v>
      </c>
      <c r="BG106" s="81">
        <v>21</v>
      </c>
      <c r="BH106" s="82">
        <v>202305</v>
      </c>
      <c r="BI106" s="83">
        <v>65</v>
      </c>
      <c r="BJ106" s="63">
        <v>21</v>
      </c>
      <c r="BK106" s="14">
        <v>179143</v>
      </c>
      <c r="BL106" s="64">
        <v>83</v>
      </c>
      <c r="BM106" s="81">
        <v>19</v>
      </c>
      <c r="BN106" s="82">
        <v>233989</v>
      </c>
      <c r="BO106" s="83">
        <v>94</v>
      </c>
      <c r="BP106" s="63">
        <v>19</v>
      </c>
      <c r="BQ106" s="14">
        <v>169669</v>
      </c>
      <c r="BR106" s="64">
        <v>79</v>
      </c>
    </row>
    <row r="107" spans="1:70" x14ac:dyDescent="0.2">
      <c r="A107" s="20" t="s">
        <v>42</v>
      </c>
      <c r="B107" s="527">
        <v>114</v>
      </c>
      <c r="C107" s="528" t="s">
        <v>6507</v>
      </c>
      <c r="D107" s="529">
        <v>56</v>
      </c>
      <c r="E107" s="439">
        <v>127</v>
      </c>
      <c r="F107" s="440" t="s">
        <v>5792</v>
      </c>
      <c r="G107" s="441">
        <v>34</v>
      </c>
      <c r="H107" s="132">
        <v>120</v>
      </c>
      <c r="I107" t="s">
        <v>5045</v>
      </c>
      <c r="J107" s="133">
        <v>39</v>
      </c>
      <c r="K107" s="439">
        <v>95</v>
      </c>
      <c r="L107" s="440" t="s">
        <v>4299</v>
      </c>
      <c r="M107" s="441">
        <v>50</v>
      </c>
      <c r="N107" s="132">
        <v>84</v>
      </c>
      <c r="O107" t="s">
        <v>3543</v>
      </c>
      <c r="P107" s="133">
        <v>47</v>
      </c>
      <c r="Q107" s="308">
        <v>111</v>
      </c>
      <c r="R107" s="308" t="s">
        <v>2769</v>
      </c>
      <c r="S107" s="308">
        <v>57</v>
      </c>
      <c r="T107" s="132">
        <v>114</v>
      </c>
      <c r="U107" t="s">
        <v>2015</v>
      </c>
      <c r="V107" s="133">
        <v>54</v>
      </c>
      <c r="W107" s="307">
        <v>112</v>
      </c>
      <c r="X107" s="308" t="s">
        <v>1261</v>
      </c>
      <c r="Y107" s="309">
        <v>80</v>
      </c>
      <c r="Z107" s="275">
        <v>122</v>
      </c>
      <c r="AA107" s="275" t="s">
        <v>525</v>
      </c>
      <c r="AB107" s="275">
        <v>92</v>
      </c>
      <c r="AC107" s="81">
        <v>101</v>
      </c>
      <c r="AD107" s="82">
        <v>237440</v>
      </c>
      <c r="AE107" s="83">
        <v>109</v>
      </c>
      <c r="AF107" s="63">
        <v>101</v>
      </c>
      <c r="AG107" s="14">
        <v>206607</v>
      </c>
      <c r="AH107" s="64">
        <v>97</v>
      </c>
      <c r="AI107" s="81">
        <v>107</v>
      </c>
      <c r="AJ107" s="82">
        <v>216745</v>
      </c>
      <c r="AK107" s="83">
        <v>159</v>
      </c>
      <c r="AL107" s="63">
        <v>77</v>
      </c>
      <c r="AM107" s="14">
        <v>236473</v>
      </c>
      <c r="AN107" s="64">
        <v>135</v>
      </c>
      <c r="AO107" s="81">
        <v>83</v>
      </c>
      <c r="AP107" s="82">
        <v>247207</v>
      </c>
      <c r="AQ107" s="83">
        <v>127</v>
      </c>
      <c r="AR107" s="63">
        <v>62</v>
      </c>
      <c r="AS107" s="14">
        <v>230477</v>
      </c>
      <c r="AT107" s="64">
        <v>136</v>
      </c>
      <c r="AU107" s="81">
        <v>78</v>
      </c>
      <c r="AV107" s="82">
        <v>236759</v>
      </c>
      <c r="AW107" s="83">
        <v>123</v>
      </c>
      <c r="AX107" s="63">
        <v>105</v>
      </c>
      <c r="AY107" s="14">
        <v>267372</v>
      </c>
      <c r="AZ107" s="64">
        <v>133</v>
      </c>
      <c r="BA107" s="81">
        <v>89</v>
      </c>
      <c r="BB107" s="82">
        <v>282562</v>
      </c>
      <c r="BC107" s="83">
        <v>92</v>
      </c>
      <c r="BD107" s="63">
        <v>103</v>
      </c>
      <c r="BE107" s="14">
        <v>253038</v>
      </c>
      <c r="BF107" s="64">
        <v>65</v>
      </c>
      <c r="BG107" s="81">
        <v>117</v>
      </c>
      <c r="BH107" s="82">
        <v>258117</v>
      </c>
      <c r="BI107" s="83">
        <v>72</v>
      </c>
      <c r="BJ107" s="63">
        <v>102</v>
      </c>
      <c r="BK107" s="14">
        <v>237200</v>
      </c>
      <c r="BL107" s="64">
        <v>124</v>
      </c>
      <c r="BM107" s="81">
        <v>111</v>
      </c>
      <c r="BN107" s="82">
        <v>202766</v>
      </c>
      <c r="BO107" s="83">
        <v>106</v>
      </c>
      <c r="BP107" s="63">
        <v>108</v>
      </c>
      <c r="BQ107" s="14">
        <v>189135</v>
      </c>
      <c r="BR107" s="64">
        <v>111</v>
      </c>
    </row>
    <row r="108" spans="1:70" x14ac:dyDescent="0.2">
      <c r="A108" s="20" t="s">
        <v>43</v>
      </c>
      <c r="B108" s="527">
        <v>153</v>
      </c>
      <c r="C108" s="528" t="s">
        <v>6508</v>
      </c>
      <c r="D108" s="529">
        <v>19</v>
      </c>
      <c r="E108" s="439">
        <v>190</v>
      </c>
      <c r="F108" s="440" t="s">
        <v>5793</v>
      </c>
      <c r="G108" s="441">
        <v>22</v>
      </c>
      <c r="H108" s="132">
        <v>199</v>
      </c>
      <c r="I108" t="s">
        <v>5046</v>
      </c>
      <c r="J108" s="133">
        <v>41</v>
      </c>
      <c r="K108" s="439">
        <v>170</v>
      </c>
      <c r="L108" s="440" t="s">
        <v>4300</v>
      </c>
      <c r="M108" s="441">
        <v>62</v>
      </c>
      <c r="N108" s="132">
        <v>201</v>
      </c>
      <c r="O108" t="s">
        <v>3544</v>
      </c>
      <c r="P108" s="133">
        <v>54</v>
      </c>
      <c r="Q108" s="308">
        <v>184</v>
      </c>
      <c r="R108" s="308" t="s">
        <v>2770</v>
      </c>
      <c r="S108" s="308">
        <v>65</v>
      </c>
      <c r="T108" s="132">
        <v>197</v>
      </c>
      <c r="U108" t="s">
        <v>2016</v>
      </c>
      <c r="V108" s="133">
        <v>71</v>
      </c>
      <c r="W108" s="307">
        <v>182</v>
      </c>
      <c r="X108" s="308" t="s">
        <v>1262</v>
      </c>
      <c r="Y108" s="309">
        <v>97</v>
      </c>
      <c r="Z108" s="275">
        <v>181</v>
      </c>
      <c r="AA108" s="275" t="s">
        <v>526</v>
      </c>
      <c r="AB108" s="275">
        <v>89</v>
      </c>
      <c r="AC108" s="81">
        <v>154</v>
      </c>
      <c r="AD108" s="82">
        <v>380711</v>
      </c>
      <c r="AE108" s="83">
        <v>110</v>
      </c>
      <c r="AF108" s="63">
        <v>152</v>
      </c>
      <c r="AG108" s="14">
        <v>435575</v>
      </c>
      <c r="AH108" s="64">
        <v>125</v>
      </c>
      <c r="AI108" s="81">
        <v>133</v>
      </c>
      <c r="AJ108" s="82">
        <v>350459</v>
      </c>
      <c r="AK108" s="83">
        <v>134</v>
      </c>
      <c r="AL108" s="63">
        <v>116</v>
      </c>
      <c r="AM108" s="14">
        <v>370301</v>
      </c>
      <c r="AN108" s="64">
        <v>156</v>
      </c>
      <c r="AO108" s="81">
        <v>116</v>
      </c>
      <c r="AP108" s="82">
        <v>398036</v>
      </c>
      <c r="AQ108" s="83">
        <v>160</v>
      </c>
      <c r="AR108" s="63">
        <v>95</v>
      </c>
      <c r="AS108" s="14">
        <v>421664</v>
      </c>
      <c r="AT108" s="64">
        <v>115</v>
      </c>
      <c r="AU108" s="81">
        <v>104</v>
      </c>
      <c r="AV108" s="82">
        <v>523431</v>
      </c>
      <c r="AW108" s="83">
        <v>119</v>
      </c>
      <c r="AX108" s="63">
        <v>135</v>
      </c>
      <c r="AY108" s="14">
        <v>455409</v>
      </c>
      <c r="AZ108" s="64">
        <v>108</v>
      </c>
      <c r="BA108" s="81">
        <v>172</v>
      </c>
      <c r="BB108" s="82">
        <v>479139</v>
      </c>
      <c r="BC108" s="83">
        <v>103</v>
      </c>
      <c r="BD108" s="63">
        <v>177</v>
      </c>
      <c r="BE108" s="14">
        <v>412261</v>
      </c>
      <c r="BF108" s="64">
        <v>112</v>
      </c>
      <c r="BG108" s="81">
        <v>179</v>
      </c>
      <c r="BH108" s="82">
        <v>407038</v>
      </c>
      <c r="BI108" s="83">
        <v>128</v>
      </c>
      <c r="BJ108" s="63">
        <v>196</v>
      </c>
      <c r="BK108" s="14">
        <v>357373</v>
      </c>
      <c r="BL108" s="64">
        <v>78</v>
      </c>
      <c r="BM108" s="81">
        <v>193</v>
      </c>
      <c r="BN108" s="82">
        <v>350034</v>
      </c>
      <c r="BO108" s="83">
        <v>94</v>
      </c>
      <c r="BP108" s="63">
        <v>164</v>
      </c>
      <c r="BQ108" s="14">
        <v>304852</v>
      </c>
      <c r="BR108" s="64">
        <v>75</v>
      </c>
    </row>
    <row r="109" spans="1:70" x14ac:dyDescent="0.2">
      <c r="A109" s="20" t="s">
        <v>141</v>
      </c>
      <c r="B109" s="527">
        <v>0</v>
      </c>
      <c r="C109" s="528" t="s">
        <v>270</v>
      </c>
      <c r="D109" s="529">
        <v>0</v>
      </c>
      <c r="E109" s="439">
        <v>0</v>
      </c>
      <c r="F109" s="440" t="s">
        <v>270</v>
      </c>
      <c r="G109" s="441">
        <v>0</v>
      </c>
      <c r="H109" s="132">
        <v>0</v>
      </c>
      <c r="I109" t="s">
        <v>270</v>
      </c>
      <c r="J109" s="133">
        <v>0</v>
      </c>
      <c r="K109" s="439">
        <v>0</v>
      </c>
      <c r="L109" s="440" t="s">
        <v>270</v>
      </c>
      <c r="M109" s="441">
        <v>0</v>
      </c>
      <c r="N109" s="132">
        <v>0</v>
      </c>
      <c r="O109" t="s">
        <v>270</v>
      </c>
      <c r="P109" s="133">
        <v>0</v>
      </c>
      <c r="Q109" s="308">
        <v>0</v>
      </c>
      <c r="R109" s="308" t="s">
        <v>270</v>
      </c>
      <c r="S109" s="308">
        <v>0</v>
      </c>
      <c r="T109" s="132">
        <v>1</v>
      </c>
      <c r="U109" t="s">
        <v>2017</v>
      </c>
      <c r="V109" s="133">
        <v>41</v>
      </c>
      <c r="W109" s="307">
        <v>0</v>
      </c>
      <c r="X109" s="308" t="s">
        <v>270</v>
      </c>
      <c r="Y109" s="309">
        <v>0</v>
      </c>
      <c r="Z109" s="275">
        <v>0</v>
      </c>
      <c r="AA109" s="275" t="s">
        <v>270</v>
      </c>
      <c r="AB109" s="275">
        <v>0</v>
      </c>
      <c r="AC109" s="81">
        <v>0</v>
      </c>
      <c r="AD109" s="82">
        <v>0</v>
      </c>
      <c r="AE109" s="83">
        <v>0</v>
      </c>
      <c r="AF109" s="63">
        <v>1</v>
      </c>
      <c r="AG109" s="14">
        <v>144000</v>
      </c>
      <c r="AH109" s="64">
        <v>219</v>
      </c>
      <c r="AI109" s="81">
        <v>1</v>
      </c>
      <c r="AJ109" s="82">
        <v>70000</v>
      </c>
      <c r="AK109" s="83">
        <v>122</v>
      </c>
      <c r="AL109" s="63">
        <v>1</v>
      </c>
      <c r="AM109" s="14">
        <v>107000</v>
      </c>
      <c r="AN109" s="64">
        <v>77</v>
      </c>
      <c r="AO109" s="81">
        <v>0</v>
      </c>
      <c r="AP109" s="82"/>
      <c r="AQ109" s="83"/>
      <c r="AR109" s="63">
        <v>1</v>
      </c>
      <c r="AS109" s="14">
        <v>113000</v>
      </c>
      <c r="AT109" s="64">
        <v>13</v>
      </c>
      <c r="AU109" s="81">
        <v>0</v>
      </c>
      <c r="AV109" s="82"/>
      <c r="AW109" s="83"/>
      <c r="AX109" s="63">
        <v>2</v>
      </c>
      <c r="AY109" s="14">
        <v>139000</v>
      </c>
      <c r="AZ109" s="64">
        <v>19</v>
      </c>
      <c r="BA109" s="81">
        <v>0</v>
      </c>
      <c r="BB109" s="82"/>
      <c r="BC109" s="83"/>
      <c r="BD109" s="63">
        <v>0</v>
      </c>
      <c r="BE109" s="14"/>
      <c r="BF109" s="64"/>
      <c r="BG109" s="81">
        <v>0</v>
      </c>
      <c r="BH109" s="82"/>
      <c r="BI109" s="83"/>
      <c r="BJ109" s="63">
        <v>0</v>
      </c>
      <c r="BK109" s="14"/>
      <c r="BL109" s="64"/>
      <c r="BM109" s="81"/>
      <c r="BN109" s="82"/>
      <c r="BO109" s="83"/>
      <c r="BP109" s="63"/>
      <c r="BR109" s="64"/>
    </row>
    <row r="110" spans="1:70" x14ac:dyDescent="0.2">
      <c r="A110" s="20" t="s">
        <v>44</v>
      </c>
      <c r="B110" s="527">
        <v>80</v>
      </c>
      <c r="C110" s="528" t="s">
        <v>6509</v>
      </c>
      <c r="D110" s="529">
        <v>29</v>
      </c>
      <c r="E110" s="439">
        <v>123</v>
      </c>
      <c r="F110" s="440" t="s">
        <v>5794</v>
      </c>
      <c r="G110" s="441">
        <v>152</v>
      </c>
      <c r="H110" s="132">
        <v>102</v>
      </c>
      <c r="I110" t="s">
        <v>5047</v>
      </c>
      <c r="J110" s="133">
        <v>36</v>
      </c>
      <c r="K110" s="439">
        <v>97</v>
      </c>
      <c r="L110" s="440" t="s">
        <v>4301</v>
      </c>
      <c r="M110" s="441">
        <v>38</v>
      </c>
      <c r="N110" s="132">
        <v>95</v>
      </c>
      <c r="O110" t="s">
        <v>3545</v>
      </c>
      <c r="P110" s="133">
        <v>66</v>
      </c>
      <c r="Q110" s="308">
        <v>107</v>
      </c>
      <c r="R110" s="308" t="s">
        <v>2771</v>
      </c>
      <c r="S110" s="308">
        <v>46</v>
      </c>
      <c r="T110" s="132">
        <v>107</v>
      </c>
      <c r="U110" t="s">
        <v>2018</v>
      </c>
      <c r="V110" s="133">
        <v>62</v>
      </c>
      <c r="W110" s="307">
        <v>83</v>
      </c>
      <c r="X110" s="308" t="s">
        <v>1263</v>
      </c>
      <c r="Y110" s="309">
        <v>72</v>
      </c>
      <c r="Z110" s="275">
        <v>96</v>
      </c>
      <c r="AA110" s="275" t="s">
        <v>527</v>
      </c>
      <c r="AB110" s="275">
        <v>80</v>
      </c>
      <c r="AC110" s="81">
        <v>81</v>
      </c>
      <c r="AD110" s="82">
        <v>188120</v>
      </c>
      <c r="AE110" s="83">
        <v>102</v>
      </c>
      <c r="AF110" s="63">
        <v>105</v>
      </c>
      <c r="AG110" s="14">
        <v>187540</v>
      </c>
      <c r="AH110" s="64">
        <v>125</v>
      </c>
      <c r="AI110" s="81">
        <v>75</v>
      </c>
      <c r="AJ110" s="82">
        <v>163462</v>
      </c>
      <c r="AK110" s="83">
        <v>132</v>
      </c>
      <c r="AL110" s="63">
        <v>52</v>
      </c>
      <c r="AM110" s="14">
        <v>186247</v>
      </c>
      <c r="AN110" s="64">
        <v>174</v>
      </c>
      <c r="AO110" s="81">
        <v>91</v>
      </c>
      <c r="AP110" s="82">
        <v>189809</v>
      </c>
      <c r="AQ110" s="83">
        <v>130</v>
      </c>
      <c r="AR110" s="63">
        <v>49</v>
      </c>
      <c r="AS110" s="14">
        <v>194056</v>
      </c>
      <c r="AT110" s="64">
        <v>141</v>
      </c>
      <c r="AU110" s="81">
        <v>74</v>
      </c>
      <c r="AV110" s="82">
        <v>210070</v>
      </c>
      <c r="AW110" s="83">
        <v>122</v>
      </c>
      <c r="AX110" s="63">
        <v>125</v>
      </c>
      <c r="AY110" s="14">
        <v>202105</v>
      </c>
      <c r="AZ110" s="64">
        <v>112</v>
      </c>
      <c r="BA110" s="81">
        <v>105</v>
      </c>
      <c r="BB110" s="82">
        <v>198696</v>
      </c>
      <c r="BC110" s="83">
        <v>114</v>
      </c>
      <c r="BD110" s="63">
        <v>108</v>
      </c>
      <c r="BE110" s="14">
        <v>191560</v>
      </c>
      <c r="BF110" s="64">
        <v>110</v>
      </c>
      <c r="BG110" s="81">
        <v>127</v>
      </c>
      <c r="BH110" s="82">
        <v>187085</v>
      </c>
      <c r="BI110" s="83">
        <v>137</v>
      </c>
      <c r="BJ110" s="63">
        <v>100</v>
      </c>
      <c r="BK110" s="14">
        <v>165103</v>
      </c>
      <c r="BL110" s="64">
        <v>137</v>
      </c>
      <c r="BM110" s="81">
        <v>50</v>
      </c>
      <c r="BN110" s="82">
        <v>167789</v>
      </c>
      <c r="BO110" s="83">
        <v>83</v>
      </c>
      <c r="BP110" s="63">
        <v>60</v>
      </c>
      <c r="BQ110" s="14">
        <v>161782</v>
      </c>
      <c r="BR110" s="64">
        <v>76</v>
      </c>
    </row>
    <row r="111" spans="1:70" x14ac:dyDescent="0.2">
      <c r="A111" s="20" t="s">
        <v>45</v>
      </c>
      <c r="B111" s="527">
        <v>26</v>
      </c>
      <c r="C111" s="528" t="s">
        <v>6510</v>
      </c>
      <c r="D111" s="529">
        <v>22</v>
      </c>
      <c r="E111" s="439">
        <v>25</v>
      </c>
      <c r="F111" s="440" t="s">
        <v>5795</v>
      </c>
      <c r="G111" s="441">
        <v>30</v>
      </c>
      <c r="H111" s="132">
        <v>37</v>
      </c>
      <c r="I111" t="s">
        <v>5048</v>
      </c>
      <c r="J111" s="133">
        <v>30</v>
      </c>
      <c r="K111" s="439">
        <v>31</v>
      </c>
      <c r="L111" s="440" t="s">
        <v>4302</v>
      </c>
      <c r="M111" s="441">
        <v>48</v>
      </c>
      <c r="N111" s="132">
        <v>36</v>
      </c>
      <c r="O111" t="s">
        <v>3546</v>
      </c>
      <c r="P111" s="133">
        <v>49</v>
      </c>
      <c r="Q111" s="308">
        <v>32</v>
      </c>
      <c r="R111" s="308" t="s">
        <v>2772</v>
      </c>
      <c r="S111" s="308">
        <v>48</v>
      </c>
      <c r="T111" s="132">
        <v>34</v>
      </c>
      <c r="U111" t="s">
        <v>2019</v>
      </c>
      <c r="V111" s="133">
        <v>62</v>
      </c>
      <c r="W111" s="307">
        <v>28</v>
      </c>
      <c r="X111" s="308" t="s">
        <v>1264</v>
      </c>
      <c r="Y111" s="309">
        <v>103</v>
      </c>
      <c r="Z111" s="275">
        <v>41</v>
      </c>
      <c r="AA111" s="275" t="s">
        <v>528</v>
      </c>
      <c r="AB111" s="275">
        <v>102</v>
      </c>
      <c r="AC111" s="81">
        <v>30</v>
      </c>
      <c r="AD111" s="82">
        <v>188693</v>
      </c>
      <c r="AE111" s="83">
        <v>111</v>
      </c>
      <c r="AF111" s="63">
        <v>31</v>
      </c>
      <c r="AG111" s="14">
        <v>188464</v>
      </c>
      <c r="AH111" s="64">
        <v>123</v>
      </c>
      <c r="AI111" s="81">
        <v>35</v>
      </c>
      <c r="AJ111" s="82">
        <v>170979</v>
      </c>
      <c r="AK111" s="83">
        <v>142</v>
      </c>
      <c r="AL111" s="63">
        <v>24</v>
      </c>
      <c r="AM111" s="14">
        <v>184606</v>
      </c>
      <c r="AN111" s="64">
        <v>183</v>
      </c>
      <c r="AO111" s="81">
        <v>18</v>
      </c>
      <c r="AP111" s="82">
        <v>223164</v>
      </c>
      <c r="AQ111" s="83">
        <v>144</v>
      </c>
      <c r="AR111" s="63">
        <v>18</v>
      </c>
      <c r="AS111" s="14">
        <v>195053</v>
      </c>
      <c r="AT111" s="64">
        <v>124</v>
      </c>
      <c r="AU111" s="81">
        <v>21</v>
      </c>
      <c r="AV111" s="82">
        <v>230367</v>
      </c>
      <c r="AW111" s="83">
        <v>162</v>
      </c>
      <c r="AX111" s="63">
        <v>34</v>
      </c>
      <c r="AY111" s="14">
        <v>211988</v>
      </c>
      <c r="AZ111" s="64">
        <v>97</v>
      </c>
      <c r="BA111" s="81">
        <v>27</v>
      </c>
      <c r="BB111" s="82">
        <v>204541</v>
      </c>
      <c r="BC111" s="83">
        <v>101</v>
      </c>
      <c r="BD111" s="63">
        <v>46</v>
      </c>
      <c r="BE111" s="14">
        <v>208793</v>
      </c>
      <c r="BF111" s="64">
        <v>65</v>
      </c>
      <c r="BG111" s="81">
        <v>31</v>
      </c>
      <c r="BH111" s="82">
        <v>197816</v>
      </c>
      <c r="BI111" s="83">
        <v>74</v>
      </c>
      <c r="BJ111" s="63">
        <v>35</v>
      </c>
      <c r="BK111" s="14">
        <v>190409</v>
      </c>
      <c r="BL111" s="64">
        <v>110</v>
      </c>
      <c r="BM111" s="81">
        <v>32</v>
      </c>
      <c r="BN111" s="82">
        <v>193892</v>
      </c>
      <c r="BO111" s="83">
        <v>146</v>
      </c>
      <c r="BP111" s="63">
        <v>28</v>
      </c>
      <c r="BQ111" s="14">
        <v>167424</v>
      </c>
      <c r="BR111" s="64">
        <v>95</v>
      </c>
    </row>
    <row r="112" spans="1:70" x14ac:dyDescent="0.2">
      <c r="A112" s="20" t="s">
        <v>46</v>
      </c>
      <c r="B112" s="527">
        <v>26</v>
      </c>
      <c r="C112" s="528" t="s">
        <v>6511</v>
      </c>
      <c r="D112" s="529">
        <v>19</v>
      </c>
      <c r="E112" s="439">
        <v>29</v>
      </c>
      <c r="F112" s="440" t="s">
        <v>5796</v>
      </c>
      <c r="G112" s="441">
        <v>13</v>
      </c>
      <c r="H112" s="132">
        <v>31</v>
      </c>
      <c r="I112" t="s">
        <v>5049</v>
      </c>
      <c r="J112" s="133">
        <v>14</v>
      </c>
      <c r="K112" s="439">
        <v>24</v>
      </c>
      <c r="L112" s="440" t="s">
        <v>4303</v>
      </c>
      <c r="M112" s="441">
        <v>28</v>
      </c>
      <c r="N112" s="132">
        <v>21</v>
      </c>
      <c r="O112" t="s">
        <v>3547</v>
      </c>
      <c r="P112" s="133">
        <v>46</v>
      </c>
      <c r="Q112" s="308">
        <v>31</v>
      </c>
      <c r="R112" s="308" t="s">
        <v>2773</v>
      </c>
      <c r="S112" s="308">
        <v>28</v>
      </c>
      <c r="T112" s="132">
        <v>24</v>
      </c>
      <c r="U112" t="s">
        <v>2020</v>
      </c>
      <c r="V112" s="133">
        <v>41</v>
      </c>
      <c r="W112" s="307">
        <v>35</v>
      </c>
      <c r="X112" s="308" t="s">
        <v>1265</v>
      </c>
      <c r="Y112" s="309">
        <v>118</v>
      </c>
      <c r="Z112" s="275">
        <v>28</v>
      </c>
      <c r="AA112" s="275" t="s">
        <v>529</v>
      </c>
      <c r="AB112" s="275">
        <v>79</v>
      </c>
      <c r="AC112" s="81">
        <v>30</v>
      </c>
      <c r="AD112" s="82">
        <v>140377</v>
      </c>
      <c r="AE112" s="83">
        <v>124</v>
      </c>
      <c r="AF112" s="63">
        <v>25</v>
      </c>
      <c r="AG112" s="14">
        <v>179926</v>
      </c>
      <c r="AH112" s="64">
        <v>105</v>
      </c>
      <c r="AI112" s="81">
        <v>16</v>
      </c>
      <c r="AJ112" s="82">
        <v>165291</v>
      </c>
      <c r="AK112" s="83">
        <v>140</v>
      </c>
      <c r="AL112" s="63">
        <v>18</v>
      </c>
      <c r="AM112" s="14">
        <v>196233</v>
      </c>
      <c r="AN112" s="64">
        <v>131</v>
      </c>
      <c r="AO112" s="81">
        <v>16</v>
      </c>
      <c r="AP112" s="82">
        <v>176781</v>
      </c>
      <c r="AQ112" s="83">
        <v>93</v>
      </c>
      <c r="AR112" s="63">
        <v>20</v>
      </c>
      <c r="AS112" s="14">
        <v>160250</v>
      </c>
      <c r="AT112" s="64">
        <v>108</v>
      </c>
      <c r="AU112" s="81">
        <v>16</v>
      </c>
      <c r="AV112" s="82">
        <v>234220</v>
      </c>
      <c r="AW112" s="83">
        <v>103</v>
      </c>
      <c r="AX112" s="63">
        <v>26</v>
      </c>
      <c r="AY112" s="14">
        <v>214390</v>
      </c>
      <c r="AZ112" s="64">
        <v>85</v>
      </c>
      <c r="BA112" s="81">
        <v>35</v>
      </c>
      <c r="BB112" s="82">
        <v>196811</v>
      </c>
      <c r="BC112" s="83">
        <v>103</v>
      </c>
      <c r="BD112" s="63">
        <v>30</v>
      </c>
      <c r="BE112" s="14">
        <v>203427</v>
      </c>
      <c r="BF112" s="64">
        <v>106</v>
      </c>
      <c r="BG112" s="81">
        <v>33</v>
      </c>
      <c r="BH112" s="82">
        <v>200324</v>
      </c>
      <c r="BI112" s="83">
        <v>52</v>
      </c>
      <c r="BJ112" s="63">
        <v>35</v>
      </c>
      <c r="BK112" s="14">
        <v>156951</v>
      </c>
      <c r="BL112" s="64">
        <v>72</v>
      </c>
      <c r="BM112" s="81">
        <v>26</v>
      </c>
      <c r="BN112" s="82">
        <v>161165</v>
      </c>
      <c r="BO112" s="83">
        <v>93</v>
      </c>
      <c r="BP112" s="63">
        <v>27</v>
      </c>
      <c r="BQ112" s="14">
        <v>155483</v>
      </c>
      <c r="BR112" s="64">
        <v>55</v>
      </c>
    </row>
    <row r="113" spans="1:70" x14ac:dyDescent="0.2">
      <c r="B113" s="218"/>
      <c r="C113" s="6"/>
      <c r="D113" s="219"/>
      <c r="E113" s="223"/>
      <c r="F113" s="224"/>
      <c r="G113" s="225"/>
      <c r="H113" s="132"/>
      <c r="J113" s="133"/>
      <c r="K113" s="223"/>
      <c r="L113" s="224"/>
      <c r="M113" s="225"/>
      <c r="N113" s="132"/>
      <c r="P113" s="133"/>
      <c r="Q113" s="224"/>
      <c r="R113" s="224"/>
      <c r="S113" s="225"/>
      <c r="T113" s="132"/>
      <c r="V113" s="133"/>
      <c r="W113" s="322"/>
      <c r="X113" s="323"/>
      <c r="Y113" s="324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81"/>
      <c r="AP113" s="82"/>
      <c r="AQ113" s="83"/>
      <c r="AR113" s="63"/>
      <c r="AT113" s="64"/>
      <c r="AU113" s="142"/>
      <c r="AV113" s="143"/>
      <c r="AW113" s="144"/>
      <c r="AX113" s="63"/>
      <c r="AY113" s="14"/>
      <c r="AZ113" s="64"/>
      <c r="BA113" s="81"/>
      <c r="BB113" s="82"/>
      <c r="BC113" s="83"/>
      <c r="BD113" s="63"/>
      <c r="BE113" s="14"/>
      <c r="BF113" s="64"/>
      <c r="BG113" s="142"/>
      <c r="BH113" s="143"/>
      <c r="BI113" s="144"/>
      <c r="BJ113" s="132"/>
      <c r="BL113" s="133"/>
      <c r="BM113" s="142"/>
      <c r="BN113" s="143"/>
      <c r="BO113" s="144"/>
      <c r="BP113" s="63"/>
      <c r="BR113" s="64"/>
    </row>
    <row r="114" spans="1:70" x14ac:dyDescent="0.2">
      <c r="A114" s="21" t="s">
        <v>193</v>
      </c>
      <c r="B114" s="100"/>
      <c r="C114" s="21"/>
      <c r="D114" s="101"/>
      <c r="E114" s="123"/>
      <c r="F114" s="124"/>
      <c r="G114" s="125"/>
      <c r="H114" s="132"/>
      <c r="J114" s="133"/>
      <c r="K114" s="123"/>
      <c r="L114" s="124"/>
      <c r="M114" s="125"/>
      <c r="N114" s="132"/>
      <c r="P114" s="133"/>
      <c r="Q114" s="224"/>
      <c r="R114" s="224"/>
      <c r="S114" s="225"/>
      <c r="T114" s="132"/>
      <c r="V114" s="133"/>
      <c r="W114" s="325"/>
      <c r="X114" s="326"/>
      <c r="Y114" s="327"/>
      <c r="AB114" s="64"/>
      <c r="AC114" s="87"/>
      <c r="AD114" s="88"/>
      <c r="AE114" s="89"/>
      <c r="AF114" s="67"/>
      <c r="AG114" s="3"/>
      <c r="AH114" s="68"/>
      <c r="AI114" s="87"/>
      <c r="AJ114" s="88"/>
      <c r="AK114" s="89"/>
      <c r="AL114" s="67"/>
      <c r="AM114" s="3"/>
      <c r="AN114" s="68"/>
      <c r="AO114" s="81"/>
      <c r="AP114" s="82"/>
      <c r="AQ114" s="83"/>
      <c r="AR114" s="132"/>
      <c r="AS114"/>
      <c r="AT114" s="133"/>
      <c r="AU114" s="114"/>
      <c r="AV114" s="115"/>
      <c r="AW114" s="116"/>
      <c r="AX114" s="107"/>
      <c r="AY114" s="7"/>
      <c r="AZ114" s="108"/>
      <c r="BA114" s="145"/>
      <c r="BB114" s="146"/>
      <c r="BC114" s="147"/>
      <c r="BD114" s="126"/>
      <c r="BE114" s="17"/>
      <c r="BF114" s="127"/>
      <c r="BG114" s="145"/>
      <c r="BH114" s="146"/>
      <c r="BI114" s="147"/>
      <c r="BJ114" s="126"/>
      <c r="BK114" s="17"/>
      <c r="BL114" s="127"/>
      <c r="BM114" s="145"/>
      <c r="BN114" s="146"/>
      <c r="BO114" s="147"/>
      <c r="BP114" s="63"/>
      <c r="BR114" s="64"/>
    </row>
    <row r="115" spans="1:70" x14ac:dyDescent="0.2">
      <c r="A115" s="19">
        <f ca="1">TODAY()</f>
        <v>45148</v>
      </c>
      <c r="B115" s="388">
        <v>2023</v>
      </c>
      <c r="C115" s="394"/>
      <c r="D115" s="390"/>
      <c r="E115" s="226">
        <v>2022</v>
      </c>
      <c r="F115" s="227"/>
      <c r="G115" s="228"/>
      <c r="H115" s="391">
        <v>2021</v>
      </c>
      <c r="I115" s="4"/>
      <c r="J115" s="392"/>
      <c r="K115" s="411">
        <v>2020</v>
      </c>
      <c r="L115" s="338"/>
      <c r="M115" s="339"/>
      <c r="N115" s="4">
        <v>2019</v>
      </c>
      <c r="O115" s="4"/>
      <c r="P115" s="392"/>
      <c r="Q115" s="257"/>
      <c r="R115" s="257"/>
      <c r="S115" s="258"/>
      <c r="T115" s="132"/>
      <c r="V115" s="133"/>
      <c r="W115" s="328"/>
      <c r="X115" s="329"/>
      <c r="Y115" s="330"/>
      <c r="AB115" s="64"/>
      <c r="AC115" s="87">
        <v>2014</v>
      </c>
      <c r="AD115" s="88"/>
      <c r="AE115" s="89"/>
      <c r="AF115" s="67">
        <v>2013</v>
      </c>
      <c r="AG115" s="3"/>
      <c r="AH115" s="68"/>
      <c r="AI115" s="87">
        <v>2012</v>
      </c>
      <c r="AJ115" s="88"/>
      <c r="AK115" s="89"/>
      <c r="AL115" s="102">
        <v>2011</v>
      </c>
      <c r="AM115" s="103"/>
      <c r="AN115" s="104"/>
      <c r="AO115" s="117">
        <v>2010</v>
      </c>
      <c r="AP115" s="118"/>
      <c r="AQ115" s="119"/>
      <c r="AR115" s="102">
        <v>2009</v>
      </c>
      <c r="AS115" s="103"/>
      <c r="AT115" s="104"/>
      <c r="AU115" s="117">
        <v>2008</v>
      </c>
      <c r="AV115" s="118"/>
      <c r="AW115" s="119"/>
      <c r="AX115" s="102">
        <v>2007</v>
      </c>
      <c r="AY115" s="103"/>
      <c r="AZ115" s="104"/>
      <c r="BA115" s="117">
        <v>2006</v>
      </c>
      <c r="BB115" s="118"/>
      <c r="BC115" s="119"/>
      <c r="BD115" s="67">
        <v>2005</v>
      </c>
      <c r="BE115" s="3"/>
      <c r="BF115" s="68"/>
      <c r="BG115" s="87">
        <v>2004</v>
      </c>
      <c r="BH115" s="88"/>
      <c r="BI115" s="89"/>
      <c r="BJ115" s="67">
        <v>2003</v>
      </c>
      <c r="BK115" s="3"/>
      <c r="BL115" s="68"/>
      <c r="BM115" s="87">
        <v>2002</v>
      </c>
      <c r="BN115" s="88"/>
      <c r="BO115" s="89"/>
      <c r="BP115" s="67">
        <v>2001</v>
      </c>
      <c r="BR115" s="64"/>
    </row>
    <row r="116" spans="1:70" x14ac:dyDescent="0.2">
      <c r="A116" s="19"/>
      <c r="B116" s="250" t="s">
        <v>262</v>
      </c>
      <c r="C116" s="251" t="s">
        <v>263</v>
      </c>
      <c r="D116" s="252" t="s">
        <v>264</v>
      </c>
      <c r="E116" s="226" t="s">
        <v>262</v>
      </c>
      <c r="F116" s="227" t="s">
        <v>263</v>
      </c>
      <c r="G116" s="228" t="s">
        <v>264</v>
      </c>
      <c r="H116" s="388" t="s">
        <v>262</v>
      </c>
      <c r="I116" s="394" t="s">
        <v>263</v>
      </c>
      <c r="J116" s="390" t="s">
        <v>264</v>
      </c>
      <c r="K116" s="335" t="s">
        <v>262</v>
      </c>
      <c r="L116" s="336" t="s">
        <v>263</v>
      </c>
      <c r="M116" s="337" t="s">
        <v>264</v>
      </c>
      <c r="N116" s="394" t="s">
        <v>262</v>
      </c>
      <c r="O116" s="394" t="s">
        <v>263</v>
      </c>
      <c r="P116" s="390" t="s">
        <v>264</v>
      </c>
      <c r="Q116" s="336" t="s">
        <v>262</v>
      </c>
      <c r="R116" s="336" t="s">
        <v>263</v>
      </c>
      <c r="S116" s="337" t="s">
        <v>264</v>
      </c>
      <c r="T116" s="388" t="s">
        <v>262</v>
      </c>
      <c r="U116" s="394" t="s">
        <v>263</v>
      </c>
      <c r="V116" s="390" t="s">
        <v>264</v>
      </c>
      <c r="W116" s="72" t="s">
        <v>262</v>
      </c>
      <c r="X116" s="73" t="s">
        <v>263</v>
      </c>
      <c r="Y116" s="74" t="s">
        <v>264</v>
      </c>
      <c r="Z116" s="46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57" t="s">
        <v>262</v>
      </c>
      <c r="AG116" s="46" t="s">
        <v>263</v>
      </c>
      <c r="AH116" s="58" t="s">
        <v>264</v>
      </c>
      <c r="AI116" s="72" t="s">
        <v>262</v>
      </c>
      <c r="AJ116" s="73" t="s">
        <v>263</v>
      </c>
      <c r="AK116" s="74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105" t="s">
        <v>262</v>
      </c>
      <c r="AY116" s="10" t="s">
        <v>263</v>
      </c>
      <c r="AZ116" s="106" t="s">
        <v>264</v>
      </c>
      <c r="BA116" s="120" t="s">
        <v>262</v>
      </c>
      <c r="BB116" s="121" t="s">
        <v>263</v>
      </c>
      <c r="BC116" s="122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46" t="s">
        <v>263</v>
      </c>
      <c r="BL116" s="58" t="s">
        <v>264</v>
      </c>
      <c r="BM116" s="72" t="s">
        <v>262</v>
      </c>
      <c r="BN116" s="73" t="s">
        <v>263</v>
      </c>
      <c r="BO116" s="74" t="s">
        <v>264</v>
      </c>
      <c r="BP116" s="57" t="s">
        <v>262</v>
      </c>
      <c r="BQ116" s="3" t="s">
        <v>263</v>
      </c>
      <c r="BR116" s="68" t="s">
        <v>264</v>
      </c>
    </row>
    <row r="117" spans="1:70" x14ac:dyDescent="0.2">
      <c r="A117" s="27" t="s">
        <v>95</v>
      </c>
      <c r="B117" s="524">
        <v>1045</v>
      </c>
      <c r="C117" s="525" t="s">
        <v>6528</v>
      </c>
      <c r="D117" s="526">
        <v>30</v>
      </c>
      <c r="E117" s="492">
        <v>1407</v>
      </c>
      <c r="F117" s="461" t="s">
        <v>5812</v>
      </c>
      <c r="G117" s="462">
        <v>29</v>
      </c>
      <c r="H117" s="248">
        <v>1472</v>
      </c>
      <c r="I117" s="35" t="s">
        <v>5066</v>
      </c>
      <c r="J117" s="249">
        <v>29</v>
      </c>
      <c r="K117" s="313">
        <v>1211</v>
      </c>
      <c r="L117" s="461" t="s">
        <v>4319</v>
      </c>
      <c r="M117" s="462">
        <v>47</v>
      </c>
      <c r="N117" s="35">
        <v>1306</v>
      </c>
      <c r="O117" s="35" t="s">
        <v>3562</v>
      </c>
      <c r="P117" s="249">
        <v>44</v>
      </c>
      <c r="Q117" s="314">
        <v>1342</v>
      </c>
      <c r="R117" s="314" t="s">
        <v>2788</v>
      </c>
      <c r="S117" s="315">
        <v>48</v>
      </c>
      <c r="T117" s="248">
        <v>1382</v>
      </c>
      <c r="U117" s="35" t="s">
        <v>2037</v>
      </c>
      <c r="V117" s="249">
        <v>71</v>
      </c>
      <c r="W117" s="313">
        <v>1299</v>
      </c>
      <c r="X117" s="314" t="s">
        <v>1371</v>
      </c>
      <c r="Y117" s="315">
        <v>90</v>
      </c>
      <c r="Z117" s="47">
        <v>1225</v>
      </c>
      <c r="AA117" s="47">
        <v>159353</v>
      </c>
      <c r="AB117" s="60">
        <v>107</v>
      </c>
      <c r="AC117" s="75">
        <v>1031</v>
      </c>
      <c r="AD117" s="76">
        <v>141327</v>
      </c>
      <c r="AE117" s="77">
        <v>105</v>
      </c>
      <c r="AF117" s="59">
        <v>1093</v>
      </c>
      <c r="AG117" s="47">
        <v>129256</v>
      </c>
      <c r="AH117" s="60">
        <v>109</v>
      </c>
      <c r="AI117" s="75">
        <v>945</v>
      </c>
      <c r="AJ117" s="76">
        <v>120120</v>
      </c>
      <c r="AK117" s="77">
        <v>116</v>
      </c>
      <c r="AL117" s="59">
        <v>848</v>
      </c>
      <c r="AM117" s="47">
        <v>124774</v>
      </c>
      <c r="AN117" s="60">
        <v>133</v>
      </c>
      <c r="AO117" s="173">
        <v>899</v>
      </c>
      <c r="AP117" s="168">
        <v>142401</v>
      </c>
      <c r="AQ117" s="174">
        <v>110</v>
      </c>
      <c r="AR117" s="59">
        <v>772</v>
      </c>
      <c r="AS117" s="47">
        <v>154473</v>
      </c>
      <c r="AT117" s="60">
        <v>118</v>
      </c>
      <c r="AU117" s="75">
        <v>956</v>
      </c>
      <c r="AV117" s="76">
        <v>178078</v>
      </c>
      <c r="AW117" s="77">
        <v>118</v>
      </c>
      <c r="AX117" s="90">
        <v>1155</v>
      </c>
      <c r="AY117" s="28">
        <v>181233</v>
      </c>
      <c r="AZ117" s="91">
        <v>93</v>
      </c>
      <c r="BA117" s="75">
        <v>1282</v>
      </c>
      <c r="BB117" s="76">
        <v>178041</v>
      </c>
      <c r="BC117" s="77">
        <v>80</v>
      </c>
      <c r="BD117" s="90">
        <v>1407</v>
      </c>
      <c r="BE117" s="28">
        <v>180686</v>
      </c>
      <c r="BF117" s="91">
        <v>60</v>
      </c>
      <c r="BG117" s="96">
        <v>1322</v>
      </c>
      <c r="BH117" s="95">
        <v>160990</v>
      </c>
      <c r="BI117" s="97">
        <v>59</v>
      </c>
      <c r="BJ117" s="90">
        <v>1097</v>
      </c>
      <c r="BK117" s="28">
        <v>147986</v>
      </c>
      <c r="BL117" s="91">
        <v>61</v>
      </c>
      <c r="BM117" s="96">
        <v>1198</v>
      </c>
      <c r="BN117" s="95">
        <v>136518</v>
      </c>
      <c r="BO117" s="97">
        <v>67</v>
      </c>
      <c r="BP117" s="90">
        <v>1198</v>
      </c>
      <c r="BQ117" s="47">
        <v>130986</v>
      </c>
      <c r="BR117" s="60">
        <v>83</v>
      </c>
    </row>
    <row r="118" spans="1:70" x14ac:dyDescent="0.2">
      <c r="A118" s="20" t="s">
        <v>47</v>
      </c>
      <c r="B118" s="527">
        <v>74</v>
      </c>
      <c r="C118" s="528" t="s">
        <v>6513</v>
      </c>
      <c r="D118" s="529">
        <v>30</v>
      </c>
      <c r="E118" s="439">
        <v>104</v>
      </c>
      <c r="F118" s="440" t="s">
        <v>5798</v>
      </c>
      <c r="G118" s="441">
        <v>21</v>
      </c>
      <c r="H118" s="132">
        <v>120</v>
      </c>
      <c r="I118" t="s">
        <v>5051</v>
      </c>
      <c r="J118" s="133">
        <v>31</v>
      </c>
      <c r="K118" s="307">
        <v>110</v>
      </c>
      <c r="L118" s="440" t="s">
        <v>4305</v>
      </c>
      <c r="M118" s="441">
        <v>55</v>
      </c>
      <c r="N118" s="132">
        <v>132</v>
      </c>
      <c r="O118" t="s">
        <v>3549</v>
      </c>
      <c r="P118" s="133">
        <v>48</v>
      </c>
      <c r="Q118" s="308">
        <v>110</v>
      </c>
      <c r="R118" s="308" t="s">
        <v>2775</v>
      </c>
      <c r="S118" s="309">
        <v>47</v>
      </c>
      <c r="T118" s="132">
        <v>145</v>
      </c>
      <c r="U118" t="s">
        <v>2022</v>
      </c>
      <c r="V118" s="133">
        <v>70</v>
      </c>
      <c r="W118" s="307">
        <v>116</v>
      </c>
      <c r="X118" s="308" t="s">
        <v>1266</v>
      </c>
      <c r="Y118" s="309">
        <v>111</v>
      </c>
      <c r="Z118" s="275">
        <v>110</v>
      </c>
      <c r="AA118" s="275" t="s">
        <v>530</v>
      </c>
      <c r="AB118" s="275">
        <v>119</v>
      </c>
      <c r="AC118" s="81">
        <v>95</v>
      </c>
      <c r="AD118" s="82">
        <v>204690</v>
      </c>
      <c r="AE118" s="83">
        <v>134</v>
      </c>
      <c r="AF118" s="63">
        <v>107</v>
      </c>
      <c r="AG118" s="14">
        <v>159388</v>
      </c>
      <c r="AH118" s="64">
        <v>116</v>
      </c>
      <c r="AI118" s="81">
        <v>70</v>
      </c>
      <c r="AJ118" s="82">
        <v>155091</v>
      </c>
      <c r="AK118" s="83">
        <v>174</v>
      </c>
      <c r="AL118" s="63">
        <v>63</v>
      </c>
      <c r="AM118" s="14">
        <v>166320</v>
      </c>
      <c r="AN118" s="64">
        <v>170</v>
      </c>
      <c r="AO118" s="78">
        <v>79</v>
      </c>
      <c r="AP118" s="79">
        <v>163970</v>
      </c>
      <c r="AQ118" s="80">
        <v>111</v>
      </c>
      <c r="AR118" s="63">
        <v>68</v>
      </c>
      <c r="AS118" s="14">
        <v>174293</v>
      </c>
      <c r="AT118" s="64">
        <v>109</v>
      </c>
      <c r="AU118" s="81">
        <v>81</v>
      </c>
      <c r="AV118" s="82">
        <v>212285</v>
      </c>
      <c r="AW118" s="83">
        <v>133</v>
      </c>
      <c r="AX118" s="63">
        <v>86</v>
      </c>
      <c r="AY118" s="14">
        <v>225275</v>
      </c>
      <c r="AZ118" s="64">
        <v>112</v>
      </c>
      <c r="BA118" s="81">
        <v>91</v>
      </c>
      <c r="BB118" s="82">
        <v>204702</v>
      </c>
      <c r="BC118" s="83">
        <v>88</v>
      </c>
      <c r="BD118" s="63">
        <v>115</v>
      </c>
      <c r="BE118" s="14">
        <v>224594</v>
      </c>
      <c r="BF118" s="64">
        <v>62</v>
      </c>
      <c r="BG118" s="81">
        <v>117</v>
      </c>
      <c r="BH118" s="82">
        <v>173648</v>
      </c>
      <c r="BI118" s="83">
        <v>91</v>
      </c>
      <c r="BJ118" s="63">
        <v>91</v>
      </c>
      <c r="BK118" s="14">
        <v>155836</v>
      </c>
      <c r="BL118" s="64">
        <v>84</v>
      </c>
      <c r="BM118" s="81">
        <v>88</v>
      </c>
      <c r="BN118" s="82">
        <v>168450</v>
      </c>
      <c r="BO118" s="83">
        <v>74</v>
      </c>
      <c r="BP118" s="63">
        <v>92</v>
      </c>
      <c r="BQ118" s="14">
        <v>142433</v>
      </c>
      <c r="BR118" s="64">
        <v>79</v>
      </c>
    </row>
    <row r="119" spans="1:70" x14ac:dyDescent="0.2">
      <c r="A119" s="20" t="s">
        <v>48</v>
      </c>
      <c r="B119" s="527">
        <v>136</v>
      </c>
      <c r="C119" s="528" t="s">
        <v>6514</v>
      </c>
      <c r="D119" s="529">
        <v>31</v>
      </c>
      <c r="E119" s="439">
        <v>149</v>
      </c>
      <c r="F119" s="440" t="s">
        <v>5799</v>
      </c>
      <c r="G119" s="441">
        <v>21</v>
      </c>
      <c r="H119" s="132">
        <v>196</v>
      </c>
      <c r="I119" t="s">
        <v>5052</v>
      </c>
      <c r="J119" s="133">
        <v>23</v>
      </c>
      <c r="K119" s="439">
        <v>178</v>
      </c>
      <c r="L119" s="440" t="s">
        <v>4306</v>
      </c>
      <c r="M119" s="441">
        <v>44</v>
      </c>
      <c r="N119" s="132">
        <v>188</v>
      </c>
      <c r="O119" t="s">
        <v>3550</v>
      </c>
      <c r="P119" s="133">
        <v>40</v>
      </c>
      <c r="Q119" s="308">
        <v>197</v>
      </c>
      <c r="R119" s="308" t="s">
        <v>2776</v>
      </c>
      <c r="S119" s="309">
        <v>43</v>
      </c>
      <c r="T119" s="132">
        <v>181</v>
      </c>
      <c r="U119" t="s">
        <v>2023</v>
      </c>
      <c r="V119" s="133">
        <v>59</v>
      </c>
      <c r="W119" s="307">
        <v>198</v>
      </c>
      <c r="X119" s="308" t="s">
        <v>1267</v>
      </c>
      <c r="Y119" s="309">
        <v>87</v>
      </c>
      <c r="Z119" s="275">
        <v>168</v>
      </c>
      <c r="AA119" s="275" t="s">
        <v>531</v>
      </c>
      <c r="AB119" s="275">
        <v>99</v>
      </c>
      <c r="AC119" s="81">
        <v>131</v>
      </c>
      <c r="AD119" s="82">
        <v>178289</v>
      </c>
      <c r="AE119" s="83">
        <v>94</v>
      </c>
      <c r="AF119" s="63">
        <v>157</v>
      </c>
      <c r="AG119" s="14">
        <v>182850</v>
      </c>
      <c r="AH119" s="64">
        <v>105</v>
      </c>
      <c r="AI119" s="81">
        <v>110</v>
      </c>
      <c r="AJ119" s="82">
        <v>169514</v>
      </c>
      <c r="AK119" s="83">
        <v>116</v>
      </c>
      <c r="AL119" s="63">
        <v>96</v>
      </c>
      <c r="AM119" s="14">
        <v>176782</v>
      </c>
      <c r="AN119" s="64">
        <v>150</v>
      </c>
      <c r="AO119" s="81">
        <v>117</v>
      </c>
      <c r="AP119" s="82">
        <v>180259</v>
      </c>
      <c r="AQ119" s="83">
        <v>117</v>
      </c>
      <c r="AR119" s="63">
        <v>101</v>
      </c>
      <c r="AS119" s="14">
        <v>198081</v>
      </c>
      <c r="AT119" s="64">
        <v>112</v>
      </c>
      <c r="AU119" s="81">
        <v>135</v>
      </c>
      <c r="AV119" s="82">
        <v>216364</v>
      </c>
      <c r="AW119" s="83">
        <v>132</v>
      </c>
      <c r="AX119" s="63">
        <v>165</v>
      </c>
      <c r="AY119" s="14">
        <v>221237</v>
      </c>
      <c r="AZ119" s="64">
        <v>84</v>
      </c>
      <c r="BA119" s="81">
        <v>152</v>
      </c>
      <c r="BB119" s="82">
        <v>209270</v>
      </c>
      <c r="BC119" s="83">
        <v>74</v>
      </c>
      <c r="BD119" s="63">
        <v>166</v>
      </c>
      <c r="BE119" s="14">
        <v>232122</v>
      </c>
      <c r="BF119" s="64">
        <v>61</v>
      </c>
      <c r="BG119" s="81">
        <v>165</v>
      </c>
      <c r="BH119" s="82">
        <v>214390</v>
      </c>
      <c r="BI119" s="83">
        <v>61</v>
      </c>
      <c r="BJ119" s="63">
        <v>150</v>
      </c>
      <c r="BK119" s="14">
        <v>178320</v>
      </c>
      <c r="BL119" s="64">
        <v>62</v>
      </c>
      <c r="BM119" s="81">
        <v>161</v>
      </c>
      <c r="BN119" s="82">
        <v>171557</v>
      </c>
      <c r="BO119" s="83">
        <v>61</v>
      </c>
      <c r="BP119" s="63">
        <v>179</v>
      </c>
      <c r="BQ119" s="14">
        <v>156999</v>
      </c>
      <c r="BR119" s="64">
        <v>96</v>
      </c>
    </row>
    <row r="120" spans="1:70" x14ac:dyDescent="0.2">
      <c r="A120" s="20" t="s">
        <v>142</v>
      </c>
      <c r="B120" s="527">
        <v>20</v>
      </c>
      <c r="C120" s="528" t="s">
        <v>6515</v>
      </c>
      <c r="D120" s="529">
        <v>11</v>
      </c>
      <c r="E120" s="439">
        <v>24</v>
      </c>
      <c r="F120" s="440" t="s">
        <v>5800</v>
      </c>
      <c r="G120" s="441">
        <v>35</v>
      </c>
      <c r="H120" s="132">
        <v>23</v>
      </c>
      <c r="I120" t="s">
        <v>5053</v>
      </c>
      <c r="J120" s="133">
        <v>26</v>
      </c>
      <c r="K120" s="439">
        <v>18</v>
      </c>
      <c r="L120" s="440" t="s">
        <v>4307</v>
      </c>
      <c r="M120" s="441">
        <v>56</v>
      </c>
      <c r="N120" s="132">
        <v>14</v>
      </c>
      <c r="O120" t="s">
        <v>3551</v>
      </c>
      <c r="P120" s="133">
        <v>52</v>
      </c>
      <c r="Q120" s="308">
        <v>16</v>
      </c>
      <c r="R120" s="308" t="s">
        <v>2777</v>
      </c>
      <c r="S120" s="309">
        <v>39</v>
      </c>
      <c r="T120" s="132">
        <v>24</v>
      </c>
      <c r="U120" t="s">
        <v>2024</v>
      </c>
      <c r="V120" s="133">
        <v>90</v>
      </c>
      <c r="W120" s="307">
        <v>21</v>
      </c>
      <c r="X120" s="308" t="s">
        <v>1268</v>
      </c>
      <c r="Y120" s="309">
        <v>88</v>
      </c>
      <c r="Z120" s="275">
        <v>21</v>
      </c>
      <c r="AA120" s="275" t="s">
        <v>532</v>
      </c>
      <c r="AB120" s="275">
        <v>130</v>
      </c>
      <c r="AC120" s="81">
        <v>17</v>
      </c>
      <c r="AD120" s="82">
        <v>194941</v>
      </c>
      <c r="AE120" s="83">
        <v>142</v>
      </c>
      <c r="AF120" s="63">
        <v>13</v>
      </c>
      <c r="AG120" s="14">
        <v>122573</v>
      </c>
      <c r="AH120" s="64">
        <v>119</v>
      </c>
      <c r="AI120" s="81">
        <v>10</v>
      </c>
      <c r="AJ120" s="82">
        <v>177265</v>
      </c>
      <c r="AK120" s="83">
        <v>129</v>
      </c>
      <c r="AL120" s="63">
        <v>9</v>
      </c>
      <c r="AM120" s="14">
        <v>172944</v>
      </c>
      <c r="AN120" s="64">
        <v>95</v>
      </c>
      <c r="AO120" s="81">
        <v>8</v>
      </c>
      <c r="AP120" s="82">
        <v>213509</v>
      </c>
      <c r="AQ120" s="83">
        <v>155</v>
      </c>
      <c r="AR120" s="63">
        <v>9</v>
      </c>
      <c r="AS120" s="14">
        <v>171319</v>
      </c>
      <c r="AT120" s="64">
        <v>122</v>
      </c>
      <c r="AU120" s="81">
        <v>10</v>
      </c>
      <c r="AV120" s="82">
        <v>217880</v>
      </c>
      <c r="AW120" s="83">
        <v>97</v>
      </c>
      <c r="AX120" s="63">
        <v>13</v>
      </c>
      <c r="AY120" s="14">
        <v>203800</v>
      </c>
      <c r="AZ120" s="64">
        <v>136</v>
      </c>
      <c r="BA120" s="81">
        <v>16</v>
      </c>
      <c r="BB120" s="82">
        <v>239781</v>
      </c>
      <c r="BC120" s="83">
        <v>59</v>
      </c>
      <c r="BD120" s="63">
        <v>17</v>
      </c>
      <c r="BE120" s="14">
        <v>264718</v>
      </c>
      <c r="BF120" s="64">
        <v>67</v>
      </c>
      <c r="BG120" s="81">
        <v>18</v>
      </c>
      <c r="BH120" s="82">
        <v>223384</v>
      </c>
      <c r="BI120" s="83">
        <v>105</v>
      </c>
      <c r="BJ120" s="63">
        <v>14</v>
      </c>
      <c r="BK120" s="14">
        <v>152486</v>
      </c>
      <c r="BL120" s="64">
        <v>69</v>
      </c>
      <c r="BM120" s="81"/>
      <c r="BN120" s="82"/>
      <c r="BO120" s="83"/>
      <c r="BP120" s="63"/>
      <c r="BR120" s="64"/>
    </row>
    <row r="121" spans="1:70" x14ac:dyDescent="0.2">
      <c r="A121" s="20" t="s">
        <v>143</v>
      </c>
      <c r="B121" s="527">
        <v>6</v>
      </c>
      <c r="C121" s="528" t="s">
        <v>6516</v>
      </c>
      <c r="D121" s="529">
        <v>33</v>
      </c>
      <c r="E121" s="439">
        <v>2</v>
      </c>
      <c r="F121" s="440" t="s">
        <v>5801</v>
      </c>
      <c r="G121" s="441">
        <v>7</v>
      </c>
      <c r="H121" s="132">
        <v>8</v>
      </c>
      <c r="I121" t="s">
        <v>5054</v>
      </c>
      <c r="J121" s="133">
        <v>30</v>
      </c>
      <c r="K121" s="439">
        <v>3</v>
      </c>
      <c r="L121" s="440" t="s">
        <v>4308</v>
      </c>
      <c r="M121" s="441">
        <v>2</v>
      </c>
      <c r="N121" s="132">
        <v>1</v>
      </c>
      <c r="O121" t="s">
        <v>3111</v>
      </c>
      <c r="P121" s="133">
        <v>73</v>
      </c>
      <c r="Q121" s="308">
        <v>1</v>
      </c>
      <c r="R121" s="308" t="s">
        <v>2587</v>
      </c>
      <c r="S121" s="309">
        <v>4</v>
      </c>
      <c r="T121" s="132">
        <v>6</v>
      </c>
      <c r="U121" t="s">
        <v>2025</v>
      </c>
      <c r="V121" s="133">
        <v>240</v>
      </c>
      <c r="W121" s="307">
        <v>6</v>
      </c>
      <c r="X121" s="308" t="s">
        <v>1269</v>
      </c>
      <c r="Y121" s="309">
        <v>81</v>
      </c>
      <c r="Z121" s="275">
        <v>1</v>
      </c>
      <c r="AA121" s="275" t="s">
        <v>368</v>
      </c>
      <c r="AB121" s="275">
        <v>31</v>
      </c>
      <c r="AC121" s="81">
        <v>4</v>
      </c>
      <c r="AD121" s="82">
        <v>162875</v>
      </c>
      <c r="AE121" s="83">
        <v>226</v>
      </c>
      <c r="AF121" s="63">
        <v>2</v>
      </c>
      <c r="AG121" s="14">
        <v>177500</v>
      </c>
      <c r="AH121" s="64">
        <v>50</v>
      </c>
      <c r="AI121" s="81">
        <v>2</v>
      </c>
      <c r="AJ121" s="82">
        <v>110200</v>
      </c>
      <c r="AK121" s="83">
        <v>61</v>
      </c>
      <c r="AL121" s="63">
        <v>3</v>
      </c>
      <c r="AM121" s="14">
        <v>172633</v>
      </c>
      <c r="AN121" s="64">
        <v>145</v>
      </c>
      <c r="AO121" s="81">
        <v>2</v>
      </c>
      <c r="AP121" s="82">
        <v>170000</v>
      </c>
      <c r="AQ121" s="83">
        <v>122</v>
      </c>
      <c r="AR121" s="63">
        <v>1</v>
      </c>
      <c r="AS121" s="14">
        <v>230000</v>
      </c>
      <c r="AT121" s="64">
        <v>303</v>
      </c>
      <c r="AU121" s="81">
        <v>2</v>
      </c>
      <c r="AV121" s="82">
        <v>157000</v>
      </c>
      <c r="AW121" s="83">
        <v>200</v>
      </c>
      <c r="AX121" s="63">
        <v>2</v>
      </c>
      <c r="AY121" s="14">
        <v>233500</v>
      </c>
      <c r="AZ121" s="64">
        <v>82</v>
      </c>
      <c r="BA121" s="81">
        <v>2</v>
      </c>
      <c r="BB121" s="82">
        <v>245250</v>
      </c>
      <c r="BC121" s="83">
        <v>15</v>
      </c>
      <c r="BD121" s="63">
        <v>1</v>
      </c>
      <c r="BE121" s="14">
        <v>200000</v>
      </c>
      <c r="BF121" s="64">
        <v>13</v>
      </c>
      <c r="BG121" s="81">
        <v>3</v>
      </c>
      <c r="BH121" s="82">
        <v>167667</v>
      </c>
      <c r="BI121" s="83">
        <v>5</v>
      </c>
      <c r="BJ121" s="63">
        <v>2</v>
      </c>
      <c r="BK121" s="14">
        <v>204900</v>
      </c>
      <c r="BL121" s="64">
        <v>46</v>
      </c>
      <c r="BM121" s="81"/>
      <c r="BN121" s="82"/>
      <c r="BO121" s="83"/>
      <c r="BP121" s="63"/>
      <c r="BR121" s="64"/>
    </row>
    <row r="122" spans="1:70" x14ac:dyDescent="0.2">
      <c r="A122" s="20" t="s">
        <v>49</v>
      </c>
      <c r="B122" s="527">
        <v>171</v>
      </c>
      <c r="C122" s="528" t="s">
        <v>6517</v>
      </c>
      <c r="D122" s="529">
        <v>25</v>
      </c>
      <c r="E122" s="439">
        <v>241</v>
      </c>
      <c r="F122" s="440" t="s">
        <v>5802</v>
      </c>
      <c r="G122" s="441">
        <v>39</v>
      </c>
      <c r="H122" s="132">
        <v>239</v>
      </c>
      <c r="I122" t="s">
        <v>5055</v>
      </c>
      <c r="J122" s="133">
        <v>30</v>
      </c>
      <c r="K122" s="439">
        <v>209</v>
      </c>
      <c r="L122" s="440" t="s">
        <v>4309</v>
      </c>
      <c r="M122" s="441">
        <v>46</v>
      </c>
      <c r="N122" s="132">
        <v>224</v>
      </c>
      <c r="O122" t="s">
        <v>3552</v>
      </c>
      <c r="P122" s="133">
        <v>39</v>
      </c>
      <c r="Q122" s="308">
        <v>234</v>
      </c>
      <c r="R122" s="308" t="s">
        <v>2778</v>
      </c>
      <c r="S122" s="309">
        <v>38</v>
      </c>
      <c r="T122" s="132">
        <v>247</v>
      </c>
      <c r="U122" t="s">
        <v>2026</v>
      </c>
      <c r="V122" s="133">
        <v>67</v>
      </c>
      <c r="W122" s="307">
        <v>226</v>
      </c>
      <c r="X122" s="308" t="s">
        <v>1270</v>
      </c>
      <c r="Y122" s="309">
        <v>86</v>
      </c>
      <c r="Z122" s="275">
        <v>211</v>
      </c>
      <c r="AA122" s="275" t="s">
        <v>533</v>
      </c>
      <c r="AB122" s="275">
        <v>103</v>
      </c>
      <c r="AC122" s="81">
        <v>160</v>
      </c>
      <c r="AD122" s="82">
        <v>157180</v>
      </c>
      <c r="AE122" s="83">
        <v>98</v>
      </c>
      <c r="AF122" s="63">
        <v>179</v>
      </c>
      <c r="AG122" s="14">
        <v>145546</v>
      </c>
      <c r="AH122" s="64">
        <v>105</v>
      </c>
      <c r="AI122" s="81">
        <v>139</v>
      </c>
      <c r="AJ122" s="82">
        <v>136057</v>
      </c>
      <c r="AK122" s="83">
        <v>131</v>
      </c>
      <c r="AL122" s="63">
        <v>137</v>
      </c>
      <c r="AM122" s="14">
        <v>151741</v>
      </c>
      <c r="AN122" s="64">
        <v>156</v>
      </c>
      <c r="AO122" s="81">
        <v>156</v>
      </c>
      <c r="AP122" s="82">
        <v>163351</v>
      </c>
      <c r="AQ122" s="83">
        <v>122</v>
      </c>
      <c r="AR122" s="63">
        <v>107</v>
      </c>
      <c r="AS122" s="14">
        <v>177834</v>
      </c>
      <c r="AT122" s="64">
        <v>140</v>
      </c>
      <c r="AU122" s="81">
        <v>173</v>
      </c>
      <c r="AV122" s="82">
        <v>197594</v>
      </c>
      <c r="AW122" s="83">
        <v>129</v>
      </c>
      <c r="AX122" s="63">
        <v>180</v>
      </c>
      <c r="AY122" s="14">
        <v>192439</v>
      </c>
      <c r="AZ122" s="64">
        <v>115</v>
      </c>
      <c r="BA122" s="81">
        <v>190</v>
      </c>
      <c r="BB122" s="82">
        <v>199526</v>
      </c>
      <c r="BC122" s="83">
        <v>98</v>
      </c>
      <c r="BD122" s="63">
        <v>215</v>
      </c>
      <c r="BE122" s="14">
        <v>173174</v>
      </c>
      <c r="BF122" s="64">
        <v>79</v>
      </c>
      <c r="BG122" s="81">
        <v>184</v>
      </c>
      <c r="BH122" s="82">
        <v>180718</v>
      </c>
      <c r="BI122" s="83">
        <v>62</v>
      </c>
      <c r="BJ122" s="63">
        <v>121</v>
      </c>
      <c r="BK122" s="14">
        <v>192804</v>
      </c>
      <c r="BL122" s="64">
        <v>50</v>
      </c>
      <c r="BM122" s="81">
        <v>160</v>
      </c>
      <c r="BN122" s="82">
        <v>155893</v>
      </c>
      <c r="BO122" s="83">
        <v>64</v>
      </c>
      <c r="BP122" s="63">
        <v>152</v>
      </c>
      <c r="BQ122" s="14">
        <v>149996</v>
      </c>
      <c r="BR122" s="64">
        <v>130</v>
      </c>
    </row>
    <row r="123" spans="1:70" x14ac:dyDescent="0.2">
      <c r="A123" s="20" t="s">
        <v>144</v>
      </c>
      <c r="B123" s="527">
        <v>1</v>
      </c>
      <c r="C123" s="528" t="s">
        <v>6518</v>
      </c>
      <c r="D123" s="529">
        <v>214</v>
      </c>
      <c r="E123" s="439">
        <v>0</v>
      </c>
      <c r="F123" s="440" t="s">
        <v>270</v>
      </c>
      <c r="G123" s="441">
        <v>0</v>
      </c>
      <c r="H123" s="132">
        <v>2</v>
      </c>
      <c r="I123" t="s">
        <v>5056</v>
      </c>
      <c r="J123" s="133">
        <v>3</v>
      </c>
      <c r="K123" s="439">
        <v>0</v>
      </c>
      <c r="L123" s="440" t="s">
        <v>270</v>
      </c>
      <c r="M123" s="441">
        <v>0</v>
      </c>
      <c r="N123" s="132">
        <v>0</v>
      </c>
      <c r="O123" t="s">
        <v>270</v>
      </c>
      <c r="P123" s="133">
        <v>0</v>
      </c>
      <c r="Q123" s="308">
        <v>2</v>
      </c>
      <c r="R123" s="308" t="s">
        <v>2690</v>
      </c>
      <c r="S123" s="309">
        <v>27</v>
      </c>
      <c r="T123" s="132">
        <v>1</v>
      </c>
      <c r="U123" t="s">
        <v>2027</v>
      </c>
      <c r="V123" s="133">
        <v>74</v>
      </c>
      <c r="W123" s="307">
        <v>4</v>
      </c>
      <c r="X123" s="308" t="s">
        <v>1271</v>
      </c>
      <c r="Y123" s="309">
        <v>107</v>
      </c>
      <c r="Z123" s="275">
        <v>5</v>
      </c>
      <c r="AA123" s="275" t="s">
        <v>534</v>
      </c>
      <c r="AB123" s="275">
        <v>266</v>
      </c>
      <c r="AC123" s="81">
        <v>1</v>
      </c>
      <c r="AD123" s="82">
        <v>229900</v>
      </c>
      <c r="AE123" s="83">
        <v>6</v>
      </c>
      <c r="AF123" s="63">
        <v>0</v>
      </c>
      <c r="AG123" s="14">
        <v>0</v>
      </c>
      <c r="AH123" s="64">
        <v>0</v>
      </c>
      <c r="AI123" s="81">
        <v>2</v>
      </c>
      <c r="AJ123" s="82">
        <v>373000</v>
      </c>
      <c r="AK123" s="83">
        <v>128</v>
      </c>
      <c r="AL123" s="63">
        <v>1</v>
      </c>
      <c r="AM123" s="14">
        <v>165000</v>
      </c>
      <c r="AN123" s="64">
        <v>285</v>
      </c>
      <c r="AO123" s="81">
        <v>4</v>
      </c>
      <c r="AP123" s="82">
        <v>286002</v>
      </c>
      <c r="AQ123" s="83">
        <v>132</v>
      </c>
      <c r="AR123" s="63">
        <v>1</v>
      </c>
      <c r="AS123" s="14">
        <v>520000</v>
      </c>
      <c r="AT123" s="64">
        <v>50</v>
      </c>
      <c r="AU123" s="81">
        <v>1</v>
      </c>
      <c r="AV123" s="82">
        <v>285000</v>
      </c>
      <c r="AW123" s="83">
        <v>196</v>
      </c>
      <c r="AX123" s="63">
        <v>1</v>
      </c>
      <c r="AY123" s="14">
        <v>409000</v>
      </c>
      <c r="AZ123" s="64">
        <v>78</v>
      </c>
      <c r="BA123" s="81">
        <v>1</v>
      </c>
      <c r="BB123" s="82">
        <v>291200</v>
      </c>
      <c r="BC123" s="83">
        <v>35</v>
      </c>
      <c r="BD123" s="63">
        <v>3</v>
      </c>
      <c r="BE123" s="14">
        <v>392333</v>
      </c>
      <c r="BF123" s="64">
        <v>32</v>
      </c>
      <c r="BG123" s="81">
        <v>6</v>
      </c>
      <c r="BH123" s="82">
        <v>323417</v>
      </c>
      <c r="BI123" s="83">
        <v>103</v>
      </c>
      <c r="BJ123" s="63">
        <v>5</v>
      </c>
      <c r="BK123" s="14">
        <v>363000</v>
      </c>
      <c r="BL123" s="64">
        <v>141</v>
      </c>
      <c r="BM123" s="81"/>
      <c r="BN123" s="82"/>
      <c r="BO123" s="83"/>
      <c r="BP123" s="63"/>
      <c r="BR123" s="64"/>
    </row>
    <row r="124" spans="1:70" x14ac:dyDescent="0.2">
      <c r="A124" s="20" t="s">
        <v>50</v>
      </c>
      <c r="B124" s="527">
        <v>25</v>
      </c>
      <c r="C124" s="528" t="s">
        <v>6519</v>
      </c>
      <c r="D124" s="529">
        <v>17</v>
      </c>
      <c r="E124" s="439">
        <v>48</v>
      </c>
      <c r="F124" s="440" t="s">
        <v>5803</v>
      </c>
      <c r="G124" s="441">
        <v>13</v>
      </c>
      <c r="H124" s="132">
        <v>33</v>
      </c>
      <c r="I124" t="s">
        <v>5057</v>
      </c>
      <c r="J124" s="133">
        <v>42</v>
      </c>
      <c r="K124" s="439">
        <v>37</v>
      </c>
      <c r="L124" s="440" t="s">
        <v>4310</v>
      </c>
      <c r="M124" s="441">
        <v>46</v>
      </c>
      <c r="N124" s="132">
        <v>24</v>
      </c>
      <c r="O124" t="s">
        <v>3553</v>
      </c>
      <c r="P124" s="133">
        <v>72</v>
      </c>
      <c r="Q124" s="308">
        <v>34</v>
      </c>
      <c r="R124" s="308" t="s">
        <v>2779</v>
      </c>
      <c r="S124" s="309">
        <v>75</v>
      </c>
      <c r="T124" s="132">
        <v>34</v>
      </c>
      <c r="U124" t="s">
        <v>2028</v>
      </c>
      <c r="V124" s="133">
        <v>51</v>
      </c>
      <c r="W124" s="307">
        <v>42</v>
      </c>
      <c r="X124" s="308" t="s">
        <v>1272</v>
      </c>
      <c r="Y124" s="309">
        <v>68</v>
      </c>
      <c r="Z124" s="275">
        <v>40</v>
      </c>
      <c r="AA124" s="275" t="s">
        <v>535</v>
      </c>
      <c r="AB124" s="275">
        <v>72</v>
      </c>
      <c r="AC124" s="81">
        <v>23</v>
      </c>
      <c r="AD124" s="82">
        <v>203435</v>
      </c>
      <c r="AE124" s="83">
        <v>84</v>
      </c>
      <c r="AF124" s="63">
        <v>25</v>
      </c>
      <c r="AG124" s="14">
        <v>204062</v>
      </c>
      <c r="AH124" s="64">
        <v>98</v>
      </c>
      <c r="AI124" s="81">
        <v>33</v>
      </c>
      <c r="AJ124" s="82">
        <v>234014</v>
      </c>
      <c r="AK124" s="83">
        <v>99</v>
      </c>
      <c r="AL124" s="63">
        <v>22</v>
      </c>
      <c r="AM124" s="14">
        <v>219514</v>
      </c>
      <c r="AN124" s="64">
        <v>107</v>
      </c>
      <c r="AO124" s="81">
        <v>31</v>
      </c>
      <c r="AP124" s="82">
        <v>207006</v>
      </c>
      <c r="AQ124" s="83">
        <v>100</v>
      </c>
      <c r="AR124" s="63">
        <v>22</v>
      </c>
      <c r="AS124" s="14">
        <v>254923</v>
      </c>
      <c r="AT124" s="64">
        <v>115</v>
      </c>
      <c r="AU124" s="81">
        <v>30</v>
      </c>
      <c r="AV124" s="82">
        <v>268742</v>
      </c>
      <c r="AW124" s="83">
        <v>126</v>
      </c>
      <c r="AX124" s="63">
        <v>36</v>
      </c>
      <c r="AY124" s="14">
        <v>292013</v>
      </c>
      <c r="AZ124" s="64">
        <v>81</v>
      </c>
      <c r="BA124" s="81">
        <v>36</v>
      </c>
      <c r="BB124" s="82">
        <v>280339</v>
      </c>
      <c r="BC124" s="83">
        <v>89</v>
      </c>
      <c r="BD124" s="63">
        <v>46</v>
      </c>
      <c r="BE124" s="14">
        <v>302090</v>
      </c>
      <c r="BF124" s="64">
        <v>76</v>
      </c>
      <c r="BG124" s="81">
        <v>46</v>
      </c>
      <c r="BH124" s="82">
        <v>256870</v>
      </c>
      <c r="BI124" s="83">
        <v>61</v>
      </c>
      <c r="BJ124" s="63">
        <v>46</v>
      </c>
      <c r="BK124" s="14">
        <v>211259</v>
      </c>
      <c r="BL124" s="64">
        <v>57</v>
      </c>
      <c r="BM124" s="81">
        <v>52</v>
      </c>
      <c r="BN124" s="82">
        <v>206309</v>
      </c>
      <c r="BO124" s="83">
        <v>70</v>
      </c>
      <c r="BP124" s="63">
        <v>38</v>
      </c>
      <c r="BQ124" s="14">
        <v>185350</v>
      </c>
      <c r="BR124" s="64">
        <v>56</v>
      </c>
    </row>
    <row r="125" spans="1:70" x14ac:dyDescent="0.2">
      <c r="A125" s="20" t="s">
        <v>12</v>
      </c>
      <c r="B125" s="527">
        <v>467</v>
      </c>
      <c r="C125" s="528" t="s">
        <v>6520</v>
      </c>
      <c r="D125" s="529">
        <v>26</v>
      </c>
      <c r="E125" s="439">
        <v>638</v>
      </c>
      <c r="F125" s="440" t="s">
        <v>5804</v>
      </c>
      <c r="G125" s="441">
        <v>28</v>
      </c>
      <c r="H125" s="132">
        <v>613</v>
      </c>
      <c r="I125" t="s">
        <v>5058</v>
      </c>
      <c r="J125" s="133">
        <v>30</v>
      </c>
      <c r="K125" s="439">
        <v>423</v>
      </c>
      <c r="L125" s="440" t="s">
        <v>4311</v>
      </c>
      <c r="M125" s="441">
        <v>44</v>
      </c>
      <c r="N125" s="132">
        <v>471</v>
      </c>
      <c r="O125" t="s">
        <v>3554</v>
      </c>
      <c r="P125" s="133">
        <v>48</v>
      </c>
      <c r="Q125" s="308">
        <v>511</v>
      </c>
      <c r="R125" s="308" t="s">
        <v>2780</v>
      </c>
      <c r="S125" s="309">
        <v>47</v>
      </c>
      <c r="T125" s="132">
        <v>504</v>
      </c>
      <c r="U125" t="s">
        <v>2029</v>
      </c>
      <c r="V125" s="133">
        <v>77</v>
      </c>
      <c r="W125" s="307">
        <v>465</v>
      </c>
      <c r="X125" s="308" t="s">
        <v>1273</v>
      </c>
      <c r="Y125" s="309">
        <v>92</v>
      </c>
      <c r="Z125" s="275">
        <v>436</v>
      </c>
      <c r="AA125" s="275" t="s">
        <v>536</v>
      </c>
      <c r="AB125" s="275">
        <v>106</v>
      </c>
      <c r="AC125" s="81">
        <v>404</v>
      </c>
      <c r="AD125" s="82">
        <v>74908</v>
      </c>
      <c r="AE125" s="83">
        <v>106</v>
      </c>
      <c r="AF125" s="63">
        <v>430</v>
      </c>
      <c r="AG125" s="14">
        <v>66569</v>
      </c>
      <c r="AH125" s="64">
        <v>104</v>
      </c>
      <c r="AI125" s="81">
        <v>418</v>
      </c>
      <c r="AJ125" s="82">
        <v>56805</v>
      </c>
      <c r="AK125" s="83">
        <v>101</v>
      </c>
      <c r="AL125" s="63">
        <v>370</v>
      </c>
      <c r="AM125" s="14">
        <v>62948</v>
      </c>
      <c r="AN125" s="64">
        <v>115</v>
      </c>
      <c r="AO125" s="81">
        <v>357</v>
      </c>
      <c r="AP125" s="82">
        <v>83407</v>
      </c>
      <c r="AQ125" s="83">
        <v>97</v>
      </c>
      <c r="AR125" s="63">
        <v>330</v>
      </c>
      <c r="AS125" s="14">
        <v>90377</v>
      </c>
      <c r="AT125" s="64">
        <v>110</v>
      </c>
      <c r="AU125" s="81">
        <v>370</v>
      </c>
      <c r="AV125" s="82">
        <v>112408</v>
      </c>
      <c r="AW125" s="83">
        <v>102</v>
      </c>
      <c r="AX125" s="63">
        <v>468</v>
      </c>
      <c r="AY125" s="14">
        <v>117893</v>
      </c>
      <c r="AZ125" s="64">
        <v>83</v>
      </c>
      <c r="BA125" s="81">
        <v>573</v>
      </c>
      <c r="BB125" s="82">
        <v>126235</v>
      </c>
      <c r="BC125" s="83">
        <v>70</v>
      </c>
      <c r="BD125" s="63">
        <v>657</v>
      </c>
      <c r="BE125" s="14">
        <v>131321</v>
      </c>
      <c r="BF125" s="64">
        <v>48</v>
      </c>
      <c r="BG125" s="81">
        <v>597</v>
      </c>
      <c r="BH125" s="82">
        <v>111145</v>
      </c>
      <c r="BI125" s="83">
        <v>46</v>
      </c>
      <c r="BJ125" s="63">
        <v>526</v>
      </c>
      <c r="BK125" s="14">
        <v>106349</v>
      </c>
      <c r="BL125" s="64">
        <v>55</v>
      </c>
      <c r="BM125" s="81">
        <v>556</v>
      </c>
      <c r="BN125" s="82">
        <v>96739</v>
      </c>
      <c r="BO125" s="83">
        <v>66</v>
      </c>
      <c r="BP125" s="63">
        <v>527</v>
      </c>
      <c r="BQ125" s="14">
        <v>90442</v>
      </c>
      <c r="BR125" s="64">
        <v>59</v>
      </c>
    </row>
    <row r="126" spans="1:70" x14ac:dyDescent="0.2">
      <c r="A126" s="20" t="s">
        <v>145</v>
      </c>
      <c r="B126" s="527">
        <v>14</v>
      </c>
      <c r="C126" s="528" t="s">
        <v>6521</v>
      </c>
      <c r="D126" s="529">
        <v>66</v>
      </c>
      <c r="E126" s="439">
        <v>19</v>
      </c>
      <c r="F126" s="440" t="s">
        <v>5805</v>
      </c>
      <c r="G126" s="441">
        <v>41</v>
      </c>
      <c r="H126" s="132">
        <v>15</v>
      </c>
      <c r="I126" t="s">
        <v>5059</v>
      </c>
      <c r="J126" s="133">
        <v>19</v>
      </c>
      <c r="K126" s="439">
        <v>17</v>
      </c>
      <c r="L126" s="440" t="s">
        <v>4312</v>
      </c>
      <c r="M126" s="441">
        <v>51</v>
      </c>
      <c r="N126" s="132">
        <v>20</v>
      </c>
      <c r="O126" t="s">
        <v>3555</v>
      </c>
      <c r="P126" s="133">
        <v>39</v>
      </c>
      <c r="Q126" s="308">
        <v>13</v>
      </c>
      <c r="R126" s="308" t="s">
        <v>2781</v>
      </c>
      <c r="S126" s="309">
        <v>92</v>
      </c>
      <c r="T126" s="132">
        <v>9</v>
      </c>
      <c r="U126" t="s">
        <v>2030</v>
      </c>
      <c r="V126" s="133">
        <v>108</v>
      </c>
      <c r="W126" s="307">
        <v>5</v>
      </c>
      <c r="X126" s="308" t="s">
        <v>1274</v>
      </c>
      <c r="Y126" s="309">
        <v>115</v>
      </c>
      <c r="Z126" s="275">
        <v>17</v>
      </c>
      <c r="AA126" s="275" t="s">
        <v>537</v>
      </c>
      <c r="AB126" s="275">
        <v>141</v>
      </c>
      <c r="AC126" s="81">
        <v>11</v>
      </c>
      <c r="AD126" s="82">
        <v>274781</v>
      </c>
      <c r="AE126" s="83">
        <v>82</v>
      </c>
      <c r="AF126" s="63">
        <v>7</v>
      </c>
      <c r="AG126" s="14">
        <v>166029</v>
      </c>
      <c r="AH126" s="64">
        <v>206</v>
      </c>
      <c r="AI126" s="81">
        <v>5</v>
      </c>
      <c r="AJ126" s="82">
        <v>314880</v>
      </c>
      <c r="AK126" s="83">
        <v>96</v>
      </c>
      <c r="AL126" s="63">
        <v>8</v>
      </c>
      <c r="AM126" s="14">
        <v>202713</v>
      </c>
      <c r="AN126" s="64">
        <v>140</v>
      </c>
      <c r="AO126" s="81">
        <v>14</v>
      </c>
      <c r="AP126" s="82">
        <v>287586</v>
      </c>
      <c r="AQ126" s="83">
        <v>184</v>
      </c>
      <c r="AR126" s="63">
        <v>10</v>
      </c>
      <c r="AS126" s="14">
        <v>272800</v>
      </c>
      <c r="AT126" s="64">
        <v>142</v>
      </c>
      <c r="AU126" s="81">
        <v>3</v>
      </c>
      <c r="AV126" s="82">
        <v>281667</v>
      </c>
      <c r="AW126" s="83">
        <v>104</v>
      </c>
      <c r="AX126" s="63">
        <v>9</v>
      </c>
      <c r="AY126" s="14">
        <v>363928</v>
      </c>
      <c r="AZ126" s="64">
        <v>77</v>
      </c>
      <c r="BA126" s="81">
        <v>9</v>
      </c>
      <c r="BB126" s="82">
        <v>289267</v>
      </c>
      <c r="BC126" s="83">
        <v>34</v>
      </c>
      <c r="BD126" s="63">
        <v>8</v>
      </c>
      <c r="BE126" s="14">
        <v>315450</v>
      </c>
      <c r="BF126" s="64">
        <v>61</v>
      </c>
      <c r="BG126" s="81">
        <v>8</v>
      </c>
      <c r="BH126" s="82">
        <v>260175</v>
      </c>
      <c r="BI126" s="83">
        <v>71</v>
      </c>
      <c r="BJ126" s="63">
        <v>4</v>
      </c>
      <c r="BK126" s="14">
        <v>158975</v>
      </c>
      <c r="BL126" s="64">
        <v>25</v>
      </c>
      <c r="BM126" s="81"/>
      <c r="BN126" s="82"/>
      <c r="BO126" s="83"/>
      <c r="BP126" s="63"/>
      <c r="BR126" s="64"/>
    </row>
    <row r="127" spans="1:70" x14ac:dyDescent="0.2">
      <c r="A127" s="20" t="s">
        <v>146</v>
      </c>
      <c r="B127" s="527">
        <v>12</v>
      </c>
      <c r="C127" s="528" t="s">
        <v>6522</v>
      </c>
      <c r="D127" s="529">
        <v>49</v>
      </c>
      <c r="E127" s="439">
        <v>19</v>
      </c>
      <c r="F127" s="440" t="s">
        <v>5806</v>
      </c>
      <c r="G127" s="441">
        <v>35</v>
      </c>
      <c r="H127" s="132">
        <v>17</v>
      </c>
      <c r="I127" t="s">
        <v>5060</v>
      </c>
      <c r="J127" s="133">
        <v>19</v>
      </c>
      <c r="K127" s="439">
        <v>20</v>
      </c>
      <c r="L127" s="440" t="s">
        <v>4313</v>
      </c>
      <c r="M127" s="441">
        <v>56</v>
      </c>
      <c r="N127" s="132">
        <v>27</v>
      </c>
      <c r="O127" t="s">
        <v>3556</v>
      </c>
      <c r="P127" s="133">
        <v>59</v>
      </c>
      <c r="Q127" s="308">
        <v>27</v>
      </c>
      <c r="R127" s="308" t="s">
        <v>2782</v>
      </c>
      <c r="S127" s="309">
        <v>55</v>
      </c>
      <c r="T127" s="132">
        <v>22</v>
      </c>
      <c r="U127" t="s">
        <v>2031</v>
      </c>
      <c r="V127" s="133">
        <v>65</v>
      </c>
      <c r="W127" s="307">
        <v>26</v>
      </c>
      <c r="X127" s="308" t="s">
        <v>1275</v>
      </c>
      <c r="Y127" s="309">
        <v>86</v>
      </c>
      <c r="Z127" s="275">
        <v>16</v>
      </c>
      <c r="AA127" s="275" t="s">
        <v>538</v>
      </c>
      <c r="AB127" s="275">
        <v>100</v>
      </c>
      <c r="AC127" s="81">
        <v>28</v>
      </c>
      <c r="AD127" s="82">
        <v>211597</v>
      </c>
      <c r="AE127" s="83">
        <v>110</v>
      </c>
      <c r="AF127" s="63">
        <v>21</v>
      </c>
      <c r="AG127" s="14">
        <v>188610</v>
      </c>
      <c r="AH127" s="64">
        <v>107</v>
      </c>
      <c r="AI127" s="81">
        <v>16</v>
      </c>
      <c r="AJ127" s="82">
        <v>212003</v>
      </c>
      <c r="AK127" s="83">
        <v>204</v>
      </c>
      <c r="AL127" s="63">
        <v>15</v>
      </c>
      <c r="AM127" s="14">
        <v>218093</v>
      </c>
      <c r="AN127" s="64">
        <v>87</v>
      </c>
      <c r="AO127" s="81">
        <v>8</v>
      </c>
      <c r="AP127" s="82">
        <v>214988</v>
      </c>
      <c r="AQ127" s="83">
        <v>108</v>
      </c>
      <c r="AR127" s="63">
        <v>12</v>
      </c>
      <c r="AS127" s="14">
        <v>208242</v>
      </c>
      <c r="AT127" s="64">
        <v>84</v>
      </c>
      <c r="AU127" s="78">
        <v>16</v>
      </c>
      <c r="AV127" s="82">
        <v>254169</v>
      </c>
      <c r="AW127" s="83">
        <v>108</v>
      </c>
      <c r="AX127" s="63">
        <v>21</v>
      </c>
      <c r="AY127" s="14">
        <v>269588</v>
      </c>
      <c r="AZ127" s="64">
        <v>99</v>
      </c>
      <c r="BA127" s="81">
        <v>19</v>
      </c>
      <c r="BB127" s="82">
        <v>266016</v>
      </c>
      <c r="BC127" s="83">
        <v>122</v>
      </c>
      <c r="BD127" s="63">
        <v>14</v>
      </c>
      <c r="BE127" s="14">
        <v>251000</v>
      </c>
      <c r="BF127" s="64">
        <v>78</v>
      </c>
      <c r="BG127" s="81">
        <v>10</v>
      </c>
      <c r="BH127" s="82">
        <v>195860</v>
      </c>
      <c r="BI127" s="83">
        <v>43</v>
      </c>
      <c r="BJ127" s="63">
        <v>12</v>
      </c>
      <c r="BK127" s="14">
        <v>232800</v>
      </c>
      <c r="BL127" s="64">
        <v>64</v>
      </c>
      <c r="BM127" s="81"/>
      <c r="BN127" s="82"/>
      <c r="BO127" s="83"/>
      <c r="BP127" s="63"/>
      <c r="BR127" s="64"/>
    </row>
    <row r="128" spans="1:70" x14ac:dyDescent="0.2">
      <c r="A128" s="20" t="s">
        <v>246</v>
      </c>
      <c r="B128" s="527">
        <v>25</v>
      </c>
      <c r="C128" s="528" t="s">
        <v>6523</v>
      </c>
      <c r="D128" s="529">
        <v>19</v>
      </c>
      <c r="E128" s="439">
        <v>34</v>
      </c>
      <c r="F128" s="440" t="s">
        <v>5807</v>
      </c>
      <c r="G128" s="441">
        <v>27</v>
      </c>
      <c r="H128" s="132">
        <v>51</v>
      </c>
      <c r="I128" t="s">
        <v>5061</v>
      </c>
      <c r="J128" s="133">
        <v>17</v>
      </c>
      <c r="K128" s="439">
        <v>43</v>
      </c>
      <c r="L128" s="440" t="s">
        <v>4314</v>
      </c>
      <c r="M128" s="441">
        <v>54</v>
      </c>
      <c r="N128" s="132">
        <v>57</v>
      </c>
      <c r="O128" t="s">
        <v>3557</v>
      </c>
      <c r="P128" s="133">
        <v>37</v>
      </c>
      <c r="Q128" s="308">
        <v>55</v>
      </c>
      <c r="R128" s="308" t="s">
        <v>2783</v>
      </c>
      <c r="S128" s="309">
        <v>48</v>
      </c>
      <c r="T128" s="132">
        <v>49</v>
      </c>
      <c r="U128" t="s">
        <v>2032</v>
      </c>
      <c r="V128" s="133">
        <v>57</v>
      </c>
      <c r="W128" s="307">
        <v>49</v>
      </c>
      <c r="X128" s="308" t="s">
        <v>1276</v>
      </c>
      <c r="Y128" s="309">
        <v>84</v>
      </c>
      <c r="Z128" s="275">
        <v>39</v>
      </c>
      <c r="AA128" s="275" t="s">
        <v>539</v>
      </c>
      <c r="AB128" s="275">
        <v>98</v>
      </c>
      <c r="AC128" s="81">
        <v>36</v>
      </c>
      <c r="AD128" s="82">
        <v>122386</v>
      </c>
      <c r="AE128" s="83">
        <v>65</v>
      </c>
      <c r="AF128" s="63">
        <v>41</v>
      </c>
      <c r="AG128" s="14">
        <v>115041</v>
      </c>
      <c r="AH128" s="64">
        <v>107</v>
      </c>
      <c r="AI128" s="81">
        <v>35</v>
      </c>
      <c r="AJ128" s="82">
        <v>124217</v>
      </c>
      <c r="AK128" s="83">
        <v>114</v>
      </c>
      <c r="AL128" s="63">
        <v>30</v>
      </c>
      <c r="AM128" s="14">
        <v>119207</v>
      </c>
      <c r="AN128" s="64">
        <v>135</v>
      </c>
      <c r="AO128" s="78">
        <v>30</v>
      </c>
      <c r="AP128" s="79">
        <v>142849</v>
      </c>
      <c r="AQ128" s="80">
        <v>141</v>
      </c>
      <c r="AR128" s="63">
        <v>26</v>
      </c>
      <c r="AS128" s="14">
        <v>164354</v>
      </c>
      <c r="AT128" s="64">
        <v>109</v>
      </c>
      <c r="AU128" s="81">
        <v>35</v>
      </c>
      <c r="AV128" s="82">
        <v>192024</v>
      </c>
      <c r="AW128" s="83">
        <v>104</v>
      </c>
      <c r="AX128" s="63">
        <v>47</v>
      </c>
      <c r="AY128" s="14">
        <v>189994</v>
      </c>
      <c r="AZ128" s="64">
        <v>92</v>
      </c>
      <c r="BA128" s="81">
        <v>59</v>
      </c>
      <c r="BB128" s="82">
        <v>183746</v>
      </c>
      <c r="BC128" s="83">
        <v>77</v>
      </c>
      <c r="BD128" s="63">
        <v>41</v>
      </c>
      <c r="BE128" s="14">
        <v>176125</v>
      </c>
      <c r="BF128" s="64">
        <v>73</v>
      </c>
      <c r="BG128" s="81">
        <v>33</v>
      </c>
      <c r="BH128" s="82">
        <v>149096</v>
      </c>
      <c r="BI128" s="83">
        <v>37</v>
      </c>
      <c r="BJ128" s="63">
        <v>23</v>
      </c>
      <c r="BK128" s="14">
        <v>131230</v>
      </c>
      <c r="BL128" s="64">
        <v>49</v>
      </c>
      <c r="BM128" s="81"/>
      <c r="BN128" s="82"/>
      <c r="BO128" s="83"/>
      <c r="BP128" s="63"/>
      <c r="BR128" s="64"/>
    </row>
    <row r="129" spans="1:70" x14ac:dyDescent="0.2">
      <c r="A129" s="20" t="s">
        <v>194</v>
      </c>
      <c r="B129" s="527">
        <v>26</v>
      </c>
      <c r="C129" s="528" t="s">
        <v>6524</v>
      </c>
      <c r="D129" s="529">
        <v>56</v>
      </c>
      <c r="E129" s="439">
        <v>32</v>
      </c>
      <c r="F129" s="440" t="s">
        <v>5808</v>
      </c>
      <c r="G129" s="441">
        <v>41</v>
      </c>
      <c r="H129" s="132">
        <v>26</v>
      </c>
      <c r="I129" t="s">
        <v>5062</v>
      </c>
      <c r="J129" s="133">
        <v>39</v>
      </c>
      <c r="K129" s="439">
        <v>23</v>
      </c>
      <c r="L129" s="440" t="s">
        <v>4315</v>
      </c>
      <c r="M129" s="441">
        <v>46</v>
      </c>
      <c r="N129" s="132">
        <v>23</v>
      </c>
      <c r="O129" t="s">
        <v>3558</v>
      </c>
      <c r="P129" s="133">
        <v>56</v>
      </c>
      <c r="Q129" s="308">
        <v>24</v>
      </c>
      <c r="R129" s="308" t="s">
        <v>2784</v>
      </c>
      <c r="S129" s="309">
        <v>33</v>
      </c>
      <c r="T129" s="132">
        <v>19</v>
      </c>
      <c r="U129" t="s">
        <v>2033</v>
      </c>
      <c r="V129" s="133">
        <v>121</v>
      </c>
      <c r="W129" s="307">
        <v>24</v>
      </c>
      <c r="X129" s="308" t="s">
        <v>1277</v>
      </c>
      <c r="Y129" s="309">
        <v>112</v>
      </c>
      <c r="Z129" s="275">
        <v>32</v>
      </c>
      <c r="AA129" s="275" t="s">
        <v>540</v>
      </c>
      <c r="AB129" s="275">
        <v>149</v>
      </c>
      <c r="AC129" s="81">
        <v>24</v>
      </c>
      <c r="AD129" s="82">
        <v>168517</v>
      </c>
      <c r="AE129" s="83">
        <v>101</v>
      </c>
      <c r="AF129" s="63">
        <v>17</v>
      </c>
      <c r="AG129" s="14">
        <v>242365</v>
      </c>
      <c r="AH129" s="64">
        <v>187</v>
      </c>
      <c r="AI129" s="81">
        <v>20</v>
      </c>
      <c r="AJ129" s="82">
        <v>166726</v>
      </c>
      <c r="AK129" s="83">
        <v>75</v>
      </c>
      <c r="AL129" s="63">
        <v>22</v>
      </c>
      <c r="AM129" s="14">
        <v>131906</v>
      </c>
      <c r="AN129" s="64">
        <v>124</v>
      </c>
      <c r="AO129" s="78">
        <v>26</v>
      </c>
      <c r="AP129" s="79">
        <v>172402</v>
      </c>
      <c r="AQ129" s="80">
        <v>83</v>
      </c>
      <c r="AR129" s="63">
        <v>18</v>
      </c>
      <c r="AS129" s="14">
        <v>194644</v>
      </c>
      <c r="AT129" s="64">
        <v>89</v>
      </c>
      <c r="AU129" s="81">
        <v>19</v>
      </c>
      <c r="AV129" s="82">
        <v>219219</v>
      </c>
      <c r="AW129" s="83">
        <v>150</v>
      </c>
      <c r="AX129" s="63">
        <v>20</v>
      </c>
      <c r="AY129" s="14">
        <v>180480</v>
      </c>
      <c r="AZ129" s="64">
        <v>102</v>
      </c>
      <c r="BA129" s="81">
        <v>30</v>
      </c>
      <c r="BB129" s="82">
        <v>205734</v>
      </c>
      <c r="BC129" s="83">
        <v>108</v>
      </c>
      <c r="BD129" s="63">
        <v>16</v>
      </c>
      <c r="BE129" s="14">
        <v>176099</v>
      </c>
      <c r="BF129" s="64">
        <v>57</v>
      </c>
      <c r="BG129" s="81">
        <v>19</v>
      </c>
      <c r="BH129" s="82">
        <v>180105</v>
      </c>
      <c r="BI129" s="83">
        <v>45</v>
      </c>
      <c r="BJ129" s="63">
        <v>21</v>
      </c>
      <c r="BK129" s="14">
        <v>183153</v>
      </c>
      <c r="BL129" s="64">
        <v>63</v>
      </c>
      <c r="BM129" s="81">
        <v>18</v>
      </c>
      <c r="BN129" s="82">
        <v>125916</v>
      </c>
      <c r="BO129" s="83">
        <v>102</v>
      </c>
      <c r="BP129" s="63">
        <v>13</v>
      </c>
      <c r="BQ129" s="14">
        <v>149126</v>
      </c>
      <c r="BR129" s="64">
        <v>58</v>
      </c>
    </row>
    <row r="130" spans="1:70" x14ac:dyDescent="0.2">
      <c r="A130" s="22" t="s">
        <v>51</v>
      </c>
      <c r="B130" s="527">
        <v>51</v>
      </c>
      <c r="C130" s="528" t="s">
        <v>6525</v>
      </c>
      <c r="D130" s="529">
        <v>64</v>
      </c>
      <c r="E130" s="439">
        <v>73</v>
      </c>
      <c r="F130" s="440" t="s">
        <v>5809</v>
      </c>
      <c r="G130" s="441">
        <v>29</v>
      </c>
      <c r="H130" s="132">
        <v>101</v>
      </c>
      <c r="I130" t="s">
        <v>5063</v>
      </c>
      <c r="J130" s="133">
        <v>35</v>
      </c>
      <c r="K130" s="439">
        <v>101</v>
      </c>
      <c r="L130" s="440" t="s">
        <v>4316</v>
      </c>
      <c r="M130" s="441">
        <v>46</v>
      </c>
      <c r="N130" s="132">
        <v>89</v>
      </c>
      <c r="O130" t="s">
        <v>3559</v>
      </c>
      <c r="P130" s="133">
        <v>37</v>
      </c>
      <c r="Q130" s="308">
        <v>88</v>
      </c>
      <c r="R130" s="308" t="s">
        <v>2785</v>
      </c>
      <c r="S130" s="309">
        <v>66</v>
      </c>
      <c r="T130" s="132">
        <v>104</v>
      </c>
      <c r="U130" t="s">
        <v>2034</v>
      </c>
      <c r="V130" s="133">
        <v>67</v>
      </c>
      <c r="W130" s="307">
        <v>90</v>
      </c>
      <c r="X130" s="308" t="s">
        <v>1278</v>
      </c>
      <c r="Y130" s="309">
        <v>80</v>
      </c>
      <c r="Z130" s="275">
        <v>92</v>
      </c>
      <c r="AA130" s="275" t="s">
        <v>541</v>
      </c>
      <c r="AB130" s="275">
        <v>97</v>
      </c>
      <c r="AC130" s="81">
        <v>71</v>
      </c>
      <c r="AD130" s="82">
        <v>215462</v>
      </c>
      <c r="AE130" s="83">
        <v>95</v>
      </c>
      <c r="AF130" s="63">
        <v>74</v>
      </c>
      <c r="AG130" s="14">
        <v>195000</v>
      </c>
      <c r="AH130" s="64">
        <v>124</v>
      </c>
      <c r="AI130" s="81">
        <v>64</v>
      </c>
      <c r="AJ130" s="82">
        <v>211902</v>
      </c>
      <c r="AK130" s="83">
        <v>119</v>
      </c>
      <c r="AL130" s="63">
        <v>59</v>
      </c>
      <c r="AM130" s="14">
        <v>217492</v>
      </c>
      <c r="AN130" s="64">
        <v>149</v>
      </c>
      <c r="AO130" s="78">
        <v>54</v>
      </c>
      <c r="AP130" s="79">
        <v>211508</v>
      </c>
      <c r="AQ130" s="80">
        <v>118</v>
      </c>
      <c r="AR130" s="63">
        <v>53</v>
      </c>
      <c r="AS130" s="14">
        <v>254702</v>
      </c>
      <c r="AT130" s="64">
        <v>142</v>
      </c>
      <c r="AU130" s="81">
        <v>65</v>
      </c>
      <c r="AV130" s="82">
        <v>265131</v>
      </c>
      <c r="AW130" s="83">
        <v>123</v>
      </c>
      <c r="AX130" s="63">
        <v>82</v>
      </c>
      <c r="AY130" s="14">
        <v>257968</v>
      </c>
      <c r="AZ130" s="64">
        <v>107</v>
      </c>
      <c r="BA130" s="161">
        <v>84</v>
      </c>
      <c r="BB130" s="159">
        <v>257134</v>
      </c>
      <c r="BC130" s="162">
        <v>98</v>
      </c>
      <c r="BD130" s="63">
        <v>82</v>
      </c>
      <c r="BE130" s="14">
        <v>256879</v>
      </c>
      <c r="BF130" s="64">
        <v>75</v>
      </c>
      <c r="BG130" s="81">
        <v>86</v>
      </c>
      <c r="BH130" s="82">
        <v>215745</v>
      </c>
      <c r="BI130" s="83">
        <v>92</v>
      </c>
      <c r="BJ130" s="63">
        <v>71</v>
      </c>
      <c r="BK130" s="14">
        <v>204659</v>
      </c>
      <c r="BL130" s="64">
        <v>91</v>
      </c>
      <c r="BM130" s="81">
        <v>70</v>
      </c>
      <c r="BN130" s="82">
        <v>184347</v>
      </c>
      <c r="BO130" s="83">
        <v>52</v>
      </c>
      <c r="BP130" s="63">
        <v>99</v>
      </c>
      <c r="BQ130" s="14">
        <v>185070</v>
      </c>
      <c r="BR130" s="64">
        <v>94</v>
      </c>
    </row>
    <row r="131" spans="1:70" x14ac:dyDescent="0.2">
      <c r="A131" s="22" t="s">
        <v>253</v>
      </c>
      <c r="B131" s="527">
        <v>8</v>
      </c>
      <c r="C131" s="528" t="s">
        <v>6526</v>
      </c>
      <c r="D131" s="529">
        <v>32</v>
      </c>
      <c r="E131" s="439">
        <v>14</v>
      </c>
      <c r="F131" s="440" t="s">
        <v>5810</v>
      </c>
      <c r="G131" s="441">
        <v>47</v>
      </c>
      <c r="H131" s="132">
        <v>19</v>
      </c>
      <c r="I131" t="s">
        <v>5064</v>
      </c>
      <c r="J131" s="133">
        <v>23</v>
      </c>
      <c r="K131" s="439">
        <v>15</v>
      </c>
      <c r="L131" s="440" t="s">
        <v>4317</v>
      </c>
      <c r="M131" s="441">
        <v>54</v>
      </c>
      <c r="N131" s="132">
        <v>25</v>
      </c>
      <c r="O131" t="s">
        <v>3560</v>
      </c>
      <c r="P131" s="133">
        <v>33</v>
      </c>
      <c r="Q131" s="308">
        <v>19</v>
      </c>
      <c r="R131" s="308" t="s">
        <v>2786</v>
      </c>
      <c r="S131" s="309">
        <v>70</v>
      </c>
      <c r="T131" s="132">
        <v>25</v>
      </c>
      <c r="U131" t="s">
        <v>2035</v>
      </c>
      <c r="V131" s="133">
        <v>49</v>
      </c>
      <c r="W131" s="307">
        <v>16</v>
      </c>
      <c r="X131" s="308" t="s">
        <v>1279</v>
      </c>
      <c r="Y131" s="309">
        <v>66</v>
      </c>
      <c r="Z131" s="275">
        <v>26</v>
      </c>
      <c r="AA131" s="275" t="s">
        <v>542</v>
      </c>
      <c r="AB131" s="275">
        <v>141</v>
      </c>
      <c r="AC131" s="81">
        <v>17</v>
      </c>
      <c r="AD131" s="82">
        <v>200847</v>
      </c>
      <c r="AE131" s="83">
        <v>188</v>
      </c>
      <c r="AF131" s="63">
        <v>7</v>
      </c>
      <c r="AG131" s="14">
        <v>375214</v>
      </c>
      <c r="AH131" s="64">
        <v>125</v>
      </c>
      <c r="AI131" s="81">
        <v>15</v>
      </c>
      <c r="AJ131" s="82">
        <v>251770</v>
      </c>
      <c r="AK131" s="83">
        <v>165</v>
      </c>
      <c r="AL131" s="63">
        <v>7</v>
      </c>
      <c r="AM131" s="14">
        <v>213357</v>
      </c>
      <c r="AN131" s="64">
        <v>124</v>
      </c>
      <c r="AO131" s="78">
        <v>9</v>
      </c>
      <c r="AP131" s="79">
        <v>219600</v>
      </c>
      <c r="AQ131" s="80">
        <v>106</v>
      </c>
      <c r="AR131" s="63">
        <v>10</v>
      </c>
      <c r="AS131" s="14">
        <v>291250</v>
      </c>
      <c r="AT131" s="64">
        <v>164</v>
      </c>
      <c r="AU131" s="81">
        <v>12</v>
      </c>
      <c r="AV131" s="82">
        <v>254575</v>
      </c>
      <c r="AW131" s="83">
        <v>143</v>
      </c>
      <c r="AX131" s="63">
        <v>18</v>
      </c>
      <c r="AY131" s="14">
        <v>259967</v>
      </c>
      <c r="AZ131" s="64">
        <v>73</v>
      </c>
      <c r="BA131" s="161">
        <v>14</v>
      </c>
      <c r="BB131" s="159">
        <v>356205</v>
      </c>
      <c r="BC131" s="162">
        <v>119</v>
      </c>
      <c r="BD131" s="63">
        <v>18</v>
      </c>
      <c r="BE131" s="14">
        <v>363728</v>
      </c>
      <c r="BF131" s="64">
        <v>65</v>
      </c>
      <c r="BG131" s="81">
        <v>21</v>
      </c>
      <c r="BH131" s="82">
        <v>288900</v>
      </c>
      <c r="BI131" s="83">
        <v>45</v>
      </c>
      <c r="BJ131" s="63">
        <v>17</v>
      </c>
      <c r="BK131" s="14">
        <v>258606</v>
      </c>
      <c r="BL131" s="64">
        <v>80</v>
      </c>
      <c r="BM131" s="81">
        <v>20</v>
      </c>
      <c r="BN131" s="82">
        <v>233500</v>
      </c>
      <c r="BO131" s="83">
        <v>51</v>
      </c>
      <c r="BP131" s="63">
        <v>17</v>
      </c>
      <c r="BQ131" s="14">
        <v>296147</v>
      </c>
      <c r="BR131" s="64">
        <v>54</v>
      </c>
    </row>
    <row r="132" spans="1:70" x14ac:dyDescent="0.2">
      <c r="A132" s="29" t="s">
        <v>147</v>
      </c>
      <c r="B132" s="527">
        <v>9</v>
      </c>
      <c r="C132" s="528" t="s">
        <v>6527</v>
      </c>
      <c r="D132" s="529">
        <v>34</v>
      </c>
      <c r="E132" s="448">
        <v>10</v>
      </c>
      <c r="F132" s="443" t="s">
        <v>5811</v>
      </c>
      <c r="G132" s="444">
        <v>26</v>
      </c>
      <c r="H132" s="132">
        <v>9</v>
      </c>
      <c r="I132" t="s">
        <v>5065</v>
      </c>
      <c r="J132" s="133">
        <v>9</v>
      </c>
      <c r="K132" s="439">
        <v>14</v>
      </c>
      <c r="L132" s="440" t="s">
        <v>4318</v>
      </c>
      <c r="M132" s="441">
        <v>88</v>
      </c>
      <c r="N132" s="132">
        <v>11</v>
      </c>
      <c r="O132" t="s">
        <v>3561</v>
      </c>
      <c r="P132" s="133">
        <v>55</v>
      </c>
      <c r="Q132" s="311">
        <v>11</v>
      </c>
      <c r="R132" s="311" t="s">
        <v>2787</v>
      </c>
      <c r="S132" s="312">
        <v>65</v>
      </c>
      <c r="T132" s="132">
        <v>12</v>
      </c>
      <c r="U132" t="s">
        <v>2036</v>
      </c>
      <c r="V132" s="133">
        <v>87</v>
      </c>
      <c r="W132" s="310">
        <v>11</v>
      </c>
      <c r="X132" s="311" t="s">
        <v>1280</v>
      </c>
      <c r="Y132" s="312">
        <v>100</v>
      </c>
      <c r="Z132" s="275">
        <v>11</v>
      </c>
      <c r="AA132" s="275" t="s">
        <v>543</v>
      </c>
      <c r="AB132" s="275">
        <v>131</v>
      </c>
      <c r="AC132" s="84">
        <v>9</v>
      </c>
      <c r="AD132" s="85">
        <v>278967</v>
      </c>
      <c r="AE132" s="86">
        <v>87</v>
      </c>
      <c r="AF132" s="65">
        <v>13</v>
      </c>
      <c r="AG132" s="15">
        <v>213185</v>
      </c>
      <c r="AH132" s="66">
        <v>107</v>
      </c>
      <c r="AI132" s="84">
        <v>6</v>
      </c>
      <c r="AJ132" s="85">
        <v>150917</v>
      </c>
      <c r="AK132" s="86">
        <v>78</v>
      </c>
      <c r="AL132" s="65">
        <v>6</v>
      </c>
      <c r="AM132" s="15">
        <v>252317</v>
      </c>
      <c r="AN132" s="66">
        <v>175</v>
      </c>
      <c r="AO132" s="111">
        <v>4</v>
      </c>
      <c r="AP132" s="112">
        <v>298500</v>
      </c>
      <c r="AQ132" s="113">
        <v>93</v>
      </c>
      <c r="AR132" s="65">
        <v>4</v>
      </c>
      <c r="AS132" s="15">
        <v>306625</v>
      </c>
      <c r="AT132" s="66">
        <v>288</v>
      </c>
      <c r="AU132" s="84">
        <v>4</v>
      </c>
      <c r="AV132" s="85">
        <v>284425</v>
      </c>
      <c r="AW132" s="86">
        <v>101</v>
      </c>
      <c r="AX132" s="65">
        <v>7</v>
      </c>
      <c r="AY132" s="15">
        <v>326643</v>
      </c>
      <c r="AZ132" s="66">
        <v>72</v>
      </c>
      <c r="BA132" s="186">
        <v>6</v>
      </c>
      <c r="BB132" s="185">
        <v>266483</v>
      </c>
      <c r="BC132" s="187">
        <v>127</v>
      </c>
      <c r="BD132" s="65">
        <v>8</v>
      </c>
      <c r="BE132" s="15">
        <v>361625</v>
      </c>
      <c r="BF132" s="66">
        <v>79</v>
      </c>
      <c r="BG132" s="84">
        <v>9</v>
      </c>
      <c r="BH132" s="85">
        <v>249811</v>
      </c>
      <c r="BI132" s="86">
        <v>56</v>
      </c>
      <c r="BJ132" s="65">
        <v>2</v>
      </c>
      <c r="BK132" s="15">
        <v>209250</v>
      </c>
      <c r="BL132" s="66">
        <v>29</v>
      </c>
      <c r="BM132" s="84"/>
      <c r="BN132" s="85"/>
      <c r="BO132" s="86"/>
      <c r="BP132" s="65"/>
      <c r="BQ132" s="15"/>
      <c r="BR132" s="66"/>
    </row>
    <row r="133" spans="1:70" x14ac:dyDescent="0.2">
      <c r="A133" s="22"/>
      <c r="B133" s="530"/>
      <c r="C133" s="22"/>
      <c r="D133" s="516"/>
      <c r="E133" s="487"/>
      <c r="F133" s="457"/>
      <c r="G133" s="458"/>
      <c r="H133" s="386"/>
      <c r="I133" s="393"/>
      <c r="J133" s="387"/>
      <c r="K133" s="450"/>
      <c r="L133" s="450"/>
      <c r="M133" s="451"/>
      <c r="N133" s="393"/>
      <c r="O133" s="393"/>
      <c r="P133" s="387"/>
      <c r="Q133" s="378"/>
      <c r="R133" s="378"/>
      <c r="S133" s="379"/>
      <c r="T133" s="386"/>
      <c r="U133" s="393"/>
      <c r="V133" s="387"/>
      <c r="W133" s="325"/>
      <c r="X133" s="326"/>
      <c r="Y133" s="327"/>
      <c r="Z133" s="155"/>
      <c r="AA133" s="155"/>
      <c r="AB133" s="156"/>
      <c r="AC133" s="161"/>
      <c r="AD133" s="159"/>
      <c r="AE133" s="162"/>
      <c r="AF133" s="153"/>
      <c r="AG133" s="16"/>
      <c r="AH133" s="154"/>
      <c r="AI133" s="161"/>
      <c r="AJ133" s="159"/>
      <c r="AK133" s="162"/>
      <c r="AL133" s="153"/>
      <c r="AM133" s="16"/>
      <c r="AN133" s="154"/>
      <c r="AO133" s="161"/>
      <c r="AP133" s="159"/>
      <c r="AQ133" s="162"/>
      <c r="AR133" s="153"/>
      <c r="AS133" s="16"/>
      <c r="AT133" s="154"/>
      <c r="AU133" s="177"/>
      <c r="AV133" s="178"/>
      <c r="AW133" s="179"/>
      <c r="AX133" s="153"/>
      <c r="AY133" s="16"/>
      <c r="AZ133" s="154"/>
      <c r="BA133" s="142"/>
      <c r="BB133" s="143"/>
      <c r="BC133" s="144"/>
      <c r="BD133" s="63"/>
      <c r="BE133" s="14"/>
      <c r="BF133" s="64"/>
      <c r="BG133" s="81"/>
      <c r="BH133" s="82"/>
      <c r="BI133" s="83"/>
      <c r="BJ133" s="63"/>
      <c r="BK133" s="14"/>
      <c r="BL133" s="64"/>
      <c r="BM133" s="81"/>
      <c r="BN133" s="82"/>
      <c r="BO133" s="83"/>
      <c r="BP133" s="63"/>
      <c r="BR133" s="64"/>
    </row>
    <row r="134" spans="1:70" x14ac:dyDescent="0.2">
      <c r="A134" s="21" t="s">
        <v>193</v>
      </c>
      <c r="B134" s="100"/>
      <c r="C134" s="21"/>
      <c r="D134" s="101"/>
      <c r="E134" s="123"/>
      <c r="F134" s="124"/>
      <c r="G134" s="125"/>
      <c r="H134" s="132"/>
      <c r="J134" s="133"/>
      <c r="K134" s="124"/>
      <c r="L134" s="124"/>
      <c r="M134" s="125"/>
      <c r="P134" s="133"/>
      <c r="Q134" s="224"/>
      <c r="R134" s="224"/>
      <c r="S134" s="225"/>
      <c r="T134" s="132"/>
      <c r="V134" s="133"/>
      <c r="W134" s="325"/>
      <c r="X134" s="326"/>
      <c r="Y134" s="327"/>
      <c r="Z134" s="3"/>
      <c r="AA134" s="3"/>
      <c r="AB134" s="68"/>
      <c r="AC134" s="87"/>
      <c r="AD134" s="88"/>
      <c r="AE134" s="89"/>
      <c r="AF134" s="67"/>
      <c r="AG134" s="3"/>
      <c r="AH134" s="68"/>
      <c r="AI134" s="87"/>
      <c r="AJ134" s="88"/>
      <c r="AK134" s="89"/>
      <c r="AL134" s="67"/>
      <c r="AM134" s="3"/>
      <c r="AN134" s="68"/>
      <c r="AO134" s="81"/>
      <c r="AP134" s="82"/>
      <c r="AQ134" s="83"/>
      <c r="AR134" s="63"/>
      <c r="AT134" s="64"/>
      <c r="AU134" s="114"/>
      <c r="AV134" s="115"/>
      <c r="AW134" s="116"/>
      <c r="AX134" s="107"/>
      <c r="AY134" s="7"/>
      <c r="AZ134" s="108"/>
      <c r="BA134" s="145"/>
      <c r="BB134" s="146"/>
      <c r="BC134" s="147"/>
      <c r="BD134" s="126"/>
      <c r="BE134" s="17"/>
      <c r="BF134" s="127"/>
      <c r="BG134" s="145"/>
      <c r="BH134" s="146"/>
      <c r="BI134" s="147"/>
      <c r="BJ134" s="126"/>
      <c r="BK134" s="17"/>
      <c r="BL134" s="127"/>
      <c r="BM134" s="145"/>
      <c r="BN134" s="146"/>
      <c r="BO134" s="147"/>
      <c r="BP134" s="63"/>
      <c r="BR134" s="64"/>
    </row>
    <row r="135" spans="1:70" x14ac:dyDescent="0.2">
      <c r="A135" s="19">
        <f ca="1">TODAY()</f>
        <v>45148</v>
      </c>
      <c r="B135" s="388">
        <v>2023</v>
      </c>
      <c r="C135" s="394"/>
      <c r="D135" s="390"/>
      <c r="E135" s="411">
        <v>2022</v>
      </c>
      <c r="F135" s="338"/>
      <c r="G135" s="339"/>
      <c r="H135" s="391">
        <v>2021</v>
      </c>
      <c r="I135" s="4"/>
      <c r="J135" s="392"/>
      <c r="K135" s="338">
        <v>2020</v>
      </c>
      <c r="L135" s="338"/>
      <c r="M135" s="339"/>
      <c r="N135" s="4">
        <v>2019</v>
      </c>
      <c r="O135" s="4"/>
      <c r="P135" s="392"/>
      <c r="Q135" s="338">
        <v>2018</v>
      </c>
      <c r="R135" s="338"/>
      <c r="S135" s="339"/>
      <c r="T135" s="391">
        <v>2017</v>
      </c>
      <c r="U135" s="4"/>
      <c r="V135" s="392"/>
      <c r="W135" s="328"/>
      <c r="X135" s="329"/>
      <c r="Y135" s="330"/>
      <c r="Z135" s="3">
        <v>2015</v>
      </c>
      <c r="AA135" s="3"/>
      <c r="AB135" s="68"/>
      <c r="AC135" s="87">
        <v>2014</v>
      </c>
      <c r="AD135" s="88"/>
      <c r="AE135" s="89"/>
      <c r="AF135" s="67">
        <v>2013</v>
      </c>
      <c r="AG135" s="3"/>
      <c r="AH135" s="68"/>
      <c r="AI135" s="87">
        <v>2012</v>
      </c>
      <c r="AJ135" s="88"/>
      <c r="AK135" s="89"/>
      <c r="AL135" s="102">
        <v>2011</v>
      </c>
      <c r="AM135" s="103"/>
      <c r="AN135" s="104"/>
      <c r="AO135" s="117">
        <v>2010</v>
      </c>
      <c r="AP135" s="118"/>
      <c r="AQ135" s="119"/>
      <c r="AR135" s="102">
        <v>2009</v>
      </c>
      <c r="AS135" s="103"/>
      <c r="AT135" s="104"/>
      <c r="AU135" s="117">
        <v>2008</v>
      </c>
      <c r="AV135" s="118"/>
      <c r="AW135" s="119"/>
      <c r="AX135" s="102">
        <v>2007</v>
      </c>
      <c r="AY135" s="103"/>
      <c r="AZ135" s="104"/>
      <c r="BA135" s="117">
        <v>2006</v>
      </c>
      <c r="BB135" s="118"/>
      <c r="BC135" s="119"/>
      <c r="BD135" s="67">
        <v>2005</v>
      </c>
      <c r="BE135" s="3"/>
      <c r="BF135" s="68"/>
      <c r="BG135" s="87">
        <v>2004</v>
      </c>
      <c r="BH135" s="88"/>
      <c r="BI135" s="89"/>
      <c r="BJ135" s="67">
        <v>2003</v>
      </c>
      <c r="BK135" s="3"/>
      <c r="BL135" s="68"/>
      <c r="BM135" s="87">
        <v>2002</v>
      </c>
      <c r="BN135" s="88"/>
      <c r="BO135" s="89"/>
      <c r="BP135" s="63"/>
      <c r="BR135" s="64"/>
    </row>
    <row r="136" spans="1:70" x14ac:dyDescent="0.2">
      <c r="A136" s="19"/>
      <c r="B136" s="250" t="s">
        <v>262</v>
      </c>
      <c r="C136" s="251" t="s">
        <v>263</v>
      </c>
      <c r="D136" s="252" t="s">
        <v>264</v>
      </c>
      <c r="E136" s="226" t="s">
        <v>262</v>
      </c>
      <c r="F136" s="227" t="s">
        <v>263</v>
      </c>
      <c r="G136" s="228" t="s">
        <v>264</v>
      </c>
      <c r="H136" s="250" t="s">
        <v>262</v>
      </c>
      <c r="I136" s="251" t="s">
        <v>263</v>
      </c>
      <c r="J136" s="252" t="s">
        <v>264</v>
      </c>
      <c r="K136" s="338" t="s">
        <v>262</v>
      </c>
      <c r="L136" s="338" t="s">
        <v>263</v>
      </c>
      <c r="M136" s="339" t="s">
        <v>264</v>
      </c>
      <c r="N136" s="4" t="s">
        <v>262</v>
      </c>
      <c r="O136" s="4" t="s">
        <v>263</v>
      </c>
      <c r="P136" s="392" t="s">
        <v>264</v>
      </c>
      <c r="Q136" s="338" t="s">
        <v>262</v>
      </c>
      <c r="R136" s="338" t="s">
        <v>263</v>
      </c>
      <c r="S136" s="339" t="s">
        <v>264</v>
      </c>
      <c r="T136" s="391" t="s">
        <v>262</v>
      </c>
      <c r="U136" s="4" t="s">
        <v>263</v>
      </c>
      <c r="V136" s="392" t="s">
        <v>264</v>
      </c>
      <c r="W136" s="72" t="s">
        <v>262</v>
      </c>
      <c r="X136" s="73" t="s">
        <v>263</v>
      </c>
      <c r="Y136" s="74" t="s">
        <v>264</v>
      </c>
      <c r="Z136" s="46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57" t="s">
        <v>262</v>
      </c>
      <c r="AG136" s="46" t="s">
        <v>263</v>
      </c>
      <c r="AH136" s="58" t="s">
        <v>264</v>
      </c>
      <c r="AI136" s="72" t="s">
        <v>262</v>
      </c>
      <c r="AJ136" s="73" t="s">
        <v>263</v>
      </c>
      <c r="AK136" s="74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105" t="s">
        <v>262</v>
      </c>
      <c r="AY136" s="10" t="s">
        <v>263</v>
      </c>
      <c r="AZ136" s="106" t="s">
        <v>264</v>
      </c>
      <c r="BA136" s="120" t="s">
        <v>262</v>
      </c>
      <c r="BB136" s="121" t="s">
        <v>263</v>
      </c>
      <c r="BC136" s="122" t="s">
        <v>264</v>
      </c>
      <c r="BD136" s="57" t="s">
        <v>262</v>
      </c>
      <c r="BE136" s="46" t="s">
        <v>263</v>
      </c>
      <c r="BF136" s="58" t="s">
        <v>264</v>
      </c>
      <c r="BG136" s="72" t="s">
        <v>262</v>
      </c>
      <c r="BH136" s="73" t="s">
        <v>263</v>
      </c>
      <c r="BI136" s="74" t="s">
        <v>264</v>
      </c>
      <c r="BJ136" s="57" t="s">
        <v>262</v>
      </c>
      <c r="BK136" s="46" t="s">
        <v>263</v>
      </c>
      <c r="BL136" s="58" t="s">
        <v>264</v>
      </c>
      <c r="BM136" s="188" t="s">
        <v>262</v>
      </c>
      <c r="BN136" s="189" t="s">
        <v>263</v>
      </c>
      <c r="BO136" s="190" t="s">
        <v>264</v>
      </c>
      <c r="BP136" s="65"/>
      <c r="BQ136" s="15"/>
      <c r="BR136" s="66"/>
    </row>
    <row r="137" spans="1:70" x14ac:dyDescent="0.2">
      <c r="A137" s="34" t="s">
        <v>129</v>
      </c>
      <c r="B137" s="524">
        <v>478</v>
      </c>
      <c r="C137" s="525" t="s">
        <v>6547</v>
      </c>
      <c r="D137" s="526">
        <v>27</v>
      </c>
      <c r="E137" s="492">
        <v>625</v>
      </c>
      <c r="F137" s="461" t="s">
        <v>5834</v>
      </c>
      <c r="G137" s="462">
        <v>21</v>
      </c>
      <c r="H137" s="248">
        <v>693</v>
      </c>
      <c r="I137" s="35" t="s">
        <v>5089</v>
      </c>
      <c r="J137" s="249">
        <v>30</v>
      </c>
      <c r="K137" s="313">
        <v>625</v>
      </c>
      <c r="L137" s="461" t="s">
        <v>4343</v>
      </c>
      <c r="M137" s="462">
        <v>55</v>
      </c>
      <c r="N137" s="35">
        <v>640</v>
      </c>
      <c r="O137" s="35" t="s">
        <v>3585</v>
      </c>
      <c r="P137" s="249">
        <v>55</v>
      </c>
      <c r="Q137" s="314">
        <v>664</v>
      </c>
      <c r="R137" s="314" t="s">
        <v>2811</v>
      </c>
      <c r="S137" s="315">
        <v>59</v>
      </c>
      <c r="T137" s="248">
        <v>625</v>
      </c>
      <c r="U137" s="35" t="s">
        <v>2061</v>
      </c>
      <c r="V137" s="249">
        <v>76</v>
      </c>
      <c r="W137" s="313">
        <v>672</v>
      </c>
      <c r="X137" s="314" t="s">
        <v>1370</v>
      </c>
      <c r="Y137" s="315">
        <v>85</v>
      </c>
      <c r="Z137" s="47">
        <v>637</v>
      </c>
      <c r="AA137" s="47">
        <v>141074</v>
      </c>
      <c r="AB137" s="60">
        <v>104</v>
      </c>
      <c r="AC137" s="75">
        <v>622</v>
      </c>
      <c r="AD137" s="76">
        <v>142052</v>
      </c>
      <c r="AE137" s="77">
        <v>123</v>
      </c>
      <c r="AF137" s="59">
        <v>637</v>
      </c>
      <c r="AG137" s="47">
        <v>142951</v>
      </c>
      <c r="AH137" s="60">
        <v>122</v>
      </c>
      <c r="AI137" s="75">
        <v>572</v>
      </c>
      <c r="AJ137" s="76">
        <v>127936</v>
      </c>
      <c r="AK137" s="77">
        <v>130</v>
      </c>
      <c r="AL137" s="90">
        <v>424</v>
      </c>
      <c r="AM137" s="28">
        <v>127452</v>
      </c>
      <c r="AN137" s="91">
        <v>120</v>
      </c>
      <c r="AO137" s="96">
        <v>495</v>
      </c>
      <c r="AP137" s="95">
        <v>135664</v>
      </c>
      <c r="AQ137" s="97">
        <v>97</v>
      </c>
      <c r="AR137" s="90">
        <v>383</v>
      </c>
      <c r="AS137" s="28">
        <v>137377</v>
      </c>
      <c r="AT137" s="91">
        <v>107</v>
      </c>
      <c r="AU137" s="96">
        <v>532</v>
      </c>
      <c r="AV137" s="95">
        <v>163383</v>
      </c>
      <c r="AW137" s="97">
        <v>108</v>
      </c>
      <c r="AX137" s="90">
        <v>649</v>
      </c>
      <c r="AY137" s="28">
        <v>164284</v>
      </c>
      <c r="AZ137" s="91">
        <v>93</v>
      </c>
      <c r="BA137" s="96">
        <v>736</v>
      </c>
      <c r="BB137" s="95">
        <v>151371</v>
      </c>
      <c r="BC137" s="97">
        <v>85</v>
      </c>
      <c r="BD137" s="90">
        <v>752</v>
      </c>
      <c r="BE137" s="28">
        <v>148170</v>
      </c>
      <c r="BF137" s="91">
        <v>71</v>
      </c>
      <c r="BG137" s="96">
        <v>684</v>
      </c>
      <c r="BH137" s="95">
        <v>143288</v>
      </c>
      <c r="BI137" s="97">
        <v>86</v>
      </c>
      <c r="BJ137" s="90">
        <v>673</v>
      </c>
      <c r="BK137" s="28">
        <v>130768</v>
      </c>
      <c r="BL137" s="91">
        <v>98</v>
      </c>
      <c r="BM137" s="148"/>
      <c r="BN137" s="149"/>
      <c r="BO137" s="150"/>
      <c r="BP137" s="134"/>
      <c r="BQ137" s="41"/>
      <c r="BR137" s="135"/>
    </row>
    <row r="138" spans="1:70" x14ac:dyDescent="0.2">
      <c r="A138" t="s">
        <v>166</v>
      </c>
      <c r="B138" s="527">
        <v>2</v>
      </c>
      <c r="C138" s="528" t="s">
        <v>1053</v>
      </c>
      <c r="D138" s="529">
        <v>8</v>
      </c>
      <c r="E138" s="439">
        <v>2</v>
      </c>
      <c r="F138" s="440" t="s">
        <v>5813</v>
      </c>
      <c r="G138" s="441">
        <v>4</v>
      </c>
      <c r="H138" s="132">
        <v>5</v>
      </c>
      <c r="I138" t="s">
        <v>5067</v>
      </c>
      <c r="J138" s="133">
        <v>17</v>
      </c>
      <c r="K138" s="307">
        <v>3</v>
      </c>
      <c r="L138" s="440" t="s">
        <v>4320</v>
      </c>
      <c r="M138" s="441">
        <v>55</v>
      </c>
      <c r="N138" s="132">
        <v>2</v>
      </c>
      <c r="O138" t="s">
        <v>3563</v>
      </c>
      <c r="P138" s="133">
        <v>117</v>
      </c>
      <c r="Q138" s="308">
        <v>3</v>
      </c>
      <c r="R138" s="308" t="s">
        <v>2789</v>
      </c>
      <c r="S138" s="308">
        <v>156</v>
      </c>
      <c r="T138" s="132">
        <v>3</v>
      </c>
      <c r="U138" t="s">
        <v>2038</v>
      </c>
      <c r="V138" s="133">
        <v>54</v>
      </c>
      <c r="W138" s="307">
        <v>6</v>
      </c>
      <c r="X138" s="308" t="s">
        <v>1281</v>
      </c>
      <c r="Y138" s="309">
        <v>104</v>
      </c>
      <c r="Z138" s="275">
        <v>2</v>
      </c>
      <c r="AA138" s="275" t="s">
        <v>544</v>
      </c>
      <c r="AB138" s="275">
        <v>270</v>
      </c>
      <c r="AC138" s="81">
        <v>5</v>
      </c>
      <c r="AD138" s="82">
        <v>140064</v>
      </c>
      <c r="AE138" s="83">
        <v>189</v>
      </c>
      <c r="AF138" s="63">
        <v>3</v>
      </c>
      <c r="AG138" s="14">
        <v>126167</v>
      </c>
      <c r="AH138" s="64">
        <v>61</v>
      </c>
      <c r="AI138" s="81">
        <v>2</v>
      </c>
      <c r="AJ138" s="82">
        <v>82450</v>
      </c>
      <c r="AK138" s="83">
        <v>79</v>
      </c>
      <c r="AL138" s="63">
        <v>6</v>
      </c>
      <c r="AM138" s="14">
        <v>121679</v>
      </c>
      <c r="AN138" s="64">
        <v>141</v>
      </c>
      <c r="AO138" s="78">
        <v>2</v>
      </c>
      <c r="AP138" s="79">
        <v>112450</v>
      </c>
      <c r="AQ138" s="80">
        <v>148</v>
      </c>
      <c r="AR138" s="63">
        <v>3</v>
      </c>
      <c r="AS138" s="14">
        <v>153333</v>
      </c>
      <c r="AT138" s="64">
        <v>118</v>
      </c>
      <c r="AU138" s="81">
        <v>4</v>
      </c>
      <c r="AV138" s="82">
        <v>160525</v>
      </c>
      <c r="AW138" s="83">
        <v>156</v>
      </c>
      <c r="AX138" s="63">
        <v>8</v>
      </c>
      <c r="AY138" s="14">
        <v>191212</v>
      </c>
      <c r="AZ138" s="64">
        <v>75</v>
      </c>
      <c r="BA138" s="81">
        <v>5</v>
      </c>
      <c r="BB138" s="82">
        <v>223800</v>
      </c>
      <c r="BC138" s="83">
        <v>71</v>
      </c>
      <c r="BD138" s="63">
        <v>8</v>
      </c>
      <c r="BE138" s="14">
        <v>165350</v>
      </c>
      <c r="BF138" s="64">
        <v>69</v>
      </c>
      <c r="BG138" s="81">
        <v>3</v>
      </c>
      <c r="BH138" s="82">
        <v>148125</v>
      </c>
      <c r="BI138" s="83">
        <v>41</v>
      </c>
      <c r="BJ138" s="63">
        <v>5</v>
      </c>
      <c r="BK138" s="14">
        <v>104720</v>
      </c>
      <c r="BL138" s="64">
        <v>106</v>
      </c>
      <c r="BM138" s="81"/>
      <c r="BN138" s="82"/>
      <c r="BO138" s="83"/>
      <c r="BP138" s="63"/>
      <c r="BR138" s="64"/>
    </row>
    <row r="139" spans="1:70" x14ac:dyDescent="0.2">
      <c r="A139" t="s">
        <v>167</v>
      </c>
      <c r="B139" s="527">
        <v>1</v>
      </c>
      <c r="C139" s="528" t="s">
        <v>381</v>
      </c>
      <c r="D139" s="529">
        <v>6</v>
      </c>
      <c r="E139" s="439">
        <v>3</v>
      </c>
      <c r="F139" s="440" t="s">
        <v>5814</v>
      </c>
      <c r="G139" s="441">
        <v>37</v>
      </c>
      <c r="H139" s="132">
        <v>2</v>
      </c>
      <c r="I139" t="s">
        <v>5068</v>
      </c>
      <c r="J139" s="133">
        <v>19</v>
      </c>
      <c r="K139" s="439">
        <v>2</v>
      </c>
      <c r="L139" s="440" t="s">
        <v>4128</v>
      </c>
      <c r="M139" s="441">
        <v>41</v>
      </c>
      <c r="N139" s="132">
        <v>4</v>
      </c>
      <c r="O139" t="s">
        <v>3564</v>
      </c>
      <c r="P139" s="133">
        <v>122</v>
      </c>
      <c r="Q139" s="308">
        <v>5</v>
      </c>
      <c r="R139" s="308" t="s">
        <v>2790</v>
      </c>
      <c r="S139" s="308">
        <v>133</v>
      </c>
      <c r="T139" s="132">
        <v>9</v>
      </c>
      <c r="U139" t="s">
        <v>2039</v>
      </c>
      <c r="V139" s="133">
        <v>46</v>
      </c>
      <c r="W139" s="307">
        <v>6</v>
      </c>
      <c r="X139" s="308" t="s">
        <v>1282</v>
      </c>
      <c r="Y139" s="309">
        <v>203</v>
      </c>
      <c r="Z139" s="275">
        <v>6</v>
      </c>
      <c r="AA139" s="275" t="s">
        <v>545</v>
      </c>
      <c r="AB139" s="275">
        <v>180</v>
      </c>
      <c r="AC139" s="81">
        <v>4</v>
      </c>
      <c r="AD139" s="82">
        <v>147725</v>
      </c>
      <c r="AE139" s="83">
        <v>277</v>
      </c>
      <c r="AF139" s="63">
        <v>3</v>
      </c>
      <c r="AG139" s="14">
        <v>141000</v>
      </c>
      <c r="AH139" s="64">
        <v>109</v>
      </c>
      <c r="AI139" s="81">
        <v>4</v>
      </c>
      <c r="AJ139" s="82">
        <v>63515</v>
      </c>
      <c r="AK139" s="83">
        <v>154</v>
      </c>
      <c r="AL139" s="63">
        <v>4</v>
      </c>
      <c r="AM139" s="14">
        <v>90875</v>
      </c>
      <c r="AN139" s="64">
        <v>137</v>
      </c>
      <c r="AO139" s="78">
        <v>5</v>
      </c>
      <c r="AP139" s="79">
        <v>138090</v>
      </c>
      <c r="AQ139" s="80">
        <v>59</v>
      </c>
      <c r="AR139" s="63">
        <v>5</v>
      </c>
      <c r="AS139" s="14">
        <v>111980</v>
      </c>
      <c r="AT139" s="64">
        <v>79</v>
      </c>
      <c r="AU139" s="81">
        <v>3</v>
      </c>
      <c r="AV139" s="82">
        <v>123707</v>
      </c>
      <c r="AW139" s="83">
        <v>102</v>
      </c>
      <c r="AX139" s="63">
        <v>2</v>
      </c>
      <c r="AY139" s="14">
        <v>180000</v>
      </c>
      <c r="AZ139" s="64">
        <v>149</v>
      </c>
      <c r="BA139" s="81">
        <v>5</v>
      </c>
      <c r="BB139" s="82">
        <v>120600</v>
      </c>
      <c r="BC139" s="83">
        <v>40</v>
      </c>
      <c r="BD139" s="63">
        <v>6</v>
      </c>
      <c r="BE139" s="14">
        <v>135317</v>
      </c>
      <c r="BF139" s="64">
        <v>60</v>
      </c>
      <c r="BG139" s="81">
        <v>7</v>
      </c>
      <c r="BH139" s="82">
        <v>152314</v>
      </c>
      <c r="BI139" s="83">
        <v>55</v>
      </c>
      <c r="BJ139" s="63">
        <v>8</v>
      </c>
      <c r="BK139" s="14">
        <v>134063</v>
      </c>
      <c r="BL139" s="64">
        <v>78</v>
      </c>
      <c r="BM139" s="81"/>
      <c r="BN139" s="82"/>
      <c r="BO139" s="83"/>
      <c r="BP139" s="63"/>
      <c r="BR139" s="64"/>
    </row>
    <row r="140" spans="1:70" x14ac:dyDescent="0.2">
      <c r="A140" t="s">
        <v>168</v>
      </c>
      <c r="B140" s="527">
        <v>9</v>
      </c>
      <c r="C140" s="528" t="s">
        <v>6529</v>
      </c>
      <c r="D140" s="529">
        <v>25</v>
      </c>
      <c r="E140" s="439">
        <v>12</v>
      </c>
      <c r="F140" s="440" t="s">
        <v>5815</v>
      </c>
      <c r="G140" s="441">
        <v>12</v>
      </c>
      <c r="H140" s="132">
        <v>14</v>
      </c>
      <c r="I140" t="s">
        <v>5069</v>
      </c>
      <c r="J140" s="133">
        <v>36</v>
      </c>
      <c r="K140" s="439">
        <v>15</v>
      </c>
      <c r="L140" s="440" t="s">
        <v>4321</v>
      </c>
      <c r="M140" s="441">
        <v>46</v>
      </c>
      <c r="N140" s="132">
        <v>17</v>
      </c>
      <c r="O140" t="s">
        <v>3565</v>
      </c>
      <c r="P140" s="133">
        <v>41</v>
      </c>
      <c r="Q140" s="308">
        <v>12</v>
      </c>
      <c r="R140" s="308" t="s">
        <v>2791</v>
      </c>
      <c r="S140" s="308">
        <v>81</v>
      </c>
      <c r="T140" s="132">
        <v>6</v>
      </c>
      <c r="U140" t="s">
        <v>2040</v>
      </c>
      <c r="V140" s="133">
        <v>81</v>
      </c>
      <c r="W140" s="307">
        <v>11</v>
      </c>
      <c r="X140" s="308" t="s">
        <v>1283</v>
      </c>
      <c r="Y140" s="309">
        <v>118</v>
      </c>
      <c r="Z140" s="275">
        <v>15</v>
      </c>
      <c r="AA140" s="275" t="s">
        <v>546</v>
      </c>
      <c r="AB140" s="275">
        <v>100</v>
      </c>
      <c r="AC140" s="81">
        <v>10</v>
      </c>
      <c r="AD140" s="82">
        <v>135190</v>
      </c>
      <c r="AE140" s="83">
        <v>209</v>
      </c>
      <c r="AF140" s="63">
        <v>7</v>
      </c>
      <c r="AG140" s="14">
        <v>117961</v>
      </c>
      <c r="AH140" s="64">
        <v>89</v>
      </c>
      <c r="AI140" s="81">
        <v>12</v>
      </c>
      <c r="AJ140" s="82">
        <v>144212</v>
      </c>
      <c r="AK140" s="83">
        <v>133</v>
      </c>
      <c r="AL140" s="63">
        <v>10</v>
      </c>
      <c r="AM140" s="14">
        <v>127580</v>
      </c>
      <c r="AN140" s="64">
        <v>125</v>
      </c>
      <c r="AO140" s="78">
        <v>7</v>
      </c>
      <c r="AP140" s="79">
        <v>164429</v>
      </c>
      <c r="AQ140" s="80">
        <v>75</v>
      </c>
      <c r="AR140" s="63">
        <v>10</v>
      </c>
      <c r="AS140" s="14">
        <v>128410</v>
      </c>
      <c r="AT140" s="64">
        <v>114</v>
      </c>
      <c r="AU140" s="81">
        <v>13</v>
      </c>
      <c r="AV140" s="82">
        <v>177362</v>
      </c>
      <c r="AW140" s="83">
        <v>168</v>
      </c>
      <c r="AX140" s="63">
        <v>16</v>
      </c>
      <c r="AY140" s="14">
        <v>165338</v>
      </c>
      <c r="AZ140" s="64">
        <v>146</v>
      </c>
      <c r="BA140" s="81">
        <v>12</v>
      </c>
      <c r="BB140" s="82">
        <v>189919</v>
      </c>
      <c r="BC140" s="83">
        <v>112</v>
      </c>
      <c r="BD140" s="63">
        <v>16</v>
      </c>
      <c r="BE140" s="14">
        <v>138706</v>
      </c>
      <c r="BF140" s="64">
        <v>73</v>
      </c>
      <c r="BG140" s="81">
        <v>8</v>
      </c>
      <c r="BH140" s="82">
        <v>251300</v>
      </c>
      <c r="BI140" s="83">
        <v>43</v>
      </c>
      <c r="BJ140" s="63">
        <v>18</v>
      </c>
      <c r="BK140" s="14">
        <v>128692</v>
      </c>
      <c r="BL140" s="64">
        <v>95</v>
      </c>
      <c r="BM140" s="81"/>
      <c r="BN140" s="82"/>
      <c r="BO140" s="83"/>
      <c r="BP140" s="63"/>
      <c r="BR140" s="64"/>
    </row>
    <row r="141" spans="1:70" x14ac:dyDescent="0.2">
      <c r="A141" t="s">
        <v>169</v>
      </c>
      <c r="B141" s="527">
        <v>14</v>
      </c>
      <c r="C141" s="528" t="s">
        <v>6530</v>
      </c>
      <c r="D141" s="529">
        <v>78</v>
      </c>
      <c r="E141" s="439">
        <v>9</v>
      </c>
      <c r="F141" s="440" t="s">
        <v>5816</v>
      </c>
      <c r="G141" s="441">
        <v>46</v>
      </c>
      <c r="H141" s="132">
        <v>6</v>
      </c>
      <c r="I141" t="s">
        <v>5070</v>
      </c>
      <c r="J141" s="133">
        <v>9</v>
      </c>
      <c r="K141" s="439">
        <v>12</v>
      </c>
      <c r="L141" s="440" t="s">
        <v>4322</v>
      </c>
      <c r="M141" s="441">
        <v>100</v>
      </c>
      <c r="N141" s="132">
        <v>11</v>
      </c>
      <c r="O141" t="s">
        <v>3566</v>
      </c>
      <c r="P141" s="133">
        <v>76</v>
      </c>
      <c r="Q141" s="308">
        <v>10</v>
      </c>
      <c r="R141" s="308" t="s">
        <v>2792</v>
      </c>
      <c r="S141" s="308">
        <v>88</v>
      </c>
      <c r="T141" s="132">
        <v>11</v>
      </c>
      <c r="U141" t="s">
        <v>2041</v>
      </c>
      <c r="V141" s="133">
        <v>152</v>
      </c>
      <c r="W141" s="307">
        <v>14</v>
      </c>
      <c r="X141" s="308" t="s">
        <v>1284</v>
      </c>
      <c r="Y141" s="309">
        <v>103</v>
      </c>
      <c r="Z141" s="275">
        <v>13</v>
      </c>
      <c r="AA141" s="275" t="s">
        <v>547</v>
      </c>
      <c r="AB141" s="275">
        <v>279</v>
      </c>
      <c r="AC141" s="81">
        <v>22</v>
      </c>
      <c r="AD141" s="82">
        <v>197050</v>
      </c>
      <c r="AE141" s="83">
        <v>303</v>
      </c>
      <c r="AF141" s="63">
        <v>10</v>
      </c>
      <c r="AG141" s="14">
        <v>224745</v>
      </c>
      <c r="AH141" s="64">
        <v>216</v>
      </c>
      <c r="AI141" s="81">
        <v>12</v>
      </c>
      <c r="AJ141" s="82">
        <v>337079</v>
      </c>
      <c r="AK141" s="83">
        <v>121</v>
      </c>
      <c r="AL141" s="63">
        <v>9</v>
      </c>
      <c r="AM141" s="14">
        <v>228711</v>
      </c>
      <c r="AN141" s="64">
        <v>114</v>
      </c>
      <c r="AO141" s="78">
        <v>7</v>
      </c>
      <c r="AP141" s="79">
        <v>186943</v>
      </c>
      <c r="AQ141" s="80">
        <v>225</v>
      </c>
      <c r="AR141" s="63">
        <v>6</v>
      </c>
      <c r="AS141" s="14">
        <v>181817</v>
      </c>
      <c r="AT141" s="64">
        <v>55</v>
      </c>
      <c r="AU141" s="81">
        <v>16</v>
      </c>
      <c r="AV141" s="82">
        <v>277356</v>
      </c>
      <c r="AW141" s="83">
        <v>95</v>
      </c>
      <c r="AX141" s="63">
        <v>9</v>
      </c>
      <c r="AY141" s="14">
        <v>444767</v>
      </c>
      <c r="AZ141" s="64">
        <v>215</v>
      </c>
      <c r="BA141" s="81">
        <v>16</v>
      </c>
      <c r="BB141" s="82">
        <v>293731</v>
      </c>
      <c r="BC141" s="83">
        <v>103</v>
      </c>
      <c r="BD141" s="63">
        <v>16</v>
      </c>
      <c r="BE141" s="14">
        <v>255987</v>
      </c>
      <c r="BF141" s="64">
        <v>138</v>
      </c>
      <c r="BG141" s="81">
        <v>13</v>
      </c>
      <c r="BH141" s="82">
        <v>277762</v>
      </c>
      <c r="BI141" s="83">
        <v>148</v>
      </c>
      <c r="BJ141" s="63">
        <v>10</v>
      </c>
      <c r="BK141" s="14">
        <v>212000</v>
      </c>
      <c r="BL141" s="64">
        <v>87</v>
      </c>
      <c r="BM141" s="81"/>
      <c r="BN141" s="82"/>
      <c r="BO141" s="83"/>
      <c r="BP141" s="63"/>
      <c r="BR141" s="64"/>
    </row>
    <row r="142" spans="1:70" x14ac:dyDescent="0.2">
      <c r="A142" t="s">
        <v>170</v>
      </c>
      <c r="B142" s="527">
        <v>3</v>
      </c>
      <c r="C142" s="528" t="s">
        <v>6531</v>
      </c>
      <c r="D142" s="529">
        <v>12</v>
      </c>
      <c r="E142" s="439">
        <v>3</v>
      </c>
      <c r="F142" s="440" t="s">
        <v>5627</v>
      </c>
      <c r="G142" s="441">
        <v>19</v>
      </c>
      <c r="H142" s="132">
        <v>4</v>
      </c>
      <c r="I142" t="s">
        <v>5071</v>
      </c>
      <c r="J142" s="133">
        <v>44</v>
      </c>
      <c r="K142" s="439">
        <v>1</v>
      </c>
      <c r="L142" s="440" t="s">
        <v>1039</v>
      </c>
      <c r="M142" s="441">
        <v>217</v>
      </c>
      <c r="N142" s="132">
        <v>2</v>
      </c>
      <c r="O142" t="s">
        <v>3567</v>
      </c>
      <c r="P142" s="133">
        <v>106</v>
      </c>
      <c r="Q142" s="308">
        <v>5</v>
      </c>
      <c r="R142" s="308" t="s">
        <v>2793</v>
      </c>
      <c r="S142" s="308">
        <v>105</v>
      </c>
      <c r="T142" s="132">
        <v>6</v>
      </c>
      <c r="U142" t="s">
        <v>2042</v>
      </c>
      <c r="V142" s="133">
        <v>113</v>
      </c>
      <c r="W142" s="307">
        <v>4</v>
      </c>
      <c r="X142" s="308" t="s">
        <v>1285</v>
      </c>
      <c r="Y142" s="309">
        <v>100</v>
      </c>
      <c r="Z142" s="275">
        <v>4</v>
      </c>
      <c r="AA142" s="275" t="s">
        <v>548</v>
      </c>
      <c r="AB142" s="275">
        <v>182</v>
      </c>
      <c r="AC142" s="81">
        <v>2</v>
      </c>
      <c r="AD142" s="82">
        <v>162500</v>
      </c>
      <c r="AE142" s="83">
        <v>99</v>
      </c>
      <c r="AF142" s="63">
        <v>4</v>
      </c>
      <c r="AG142" s="14">
        <v>194975</v>
      </c>
      <c r="AH142" s="64">
        <v>196</v>
      </c>
      <c r="AI142" s="81">
        <v>1</v>
      </c>
      <c r="AJ142" s="82">
        <v>136099</v>
      </c>
      <c r="AK142" s="83">
        <v>6</v>
      </c>
      <c r="AL142" s="63">
        <v>3</v>
      </c>
      <c r="AM142" s="14">
        <v>142833</v>
      </c>
      <c r="AN142" s="64">
        <v>128</v>
      </c>
      <c r="AO142" s="78">
        <v>3</v>
      </c>
      <c r="AP142" s="79">
        <v>156667</v>
      </c>
      <c r="AQ142" s="80">
        <v>81</v>
      </c>
      <c r="AR142" s="63">
        <v>1</v>
      </c>
      <c r="AS142" s="14">
        <v>215000</v>
      </c>
      <c r="AT142" s="64">
        <v>5</v>
      </c>
      <c r="AU142" s="81">
        <v>5</v>
      </c>
      <c r="AV142" s="82">
        <v>105800</v>
      </c>
      <c r="AW142" s="83">
        <v>56</v>
      </c>
      <c r="AX142" s="63">
        <v>3</v>
      </c>
      <c r="AY142" s="14">
        <v>130133</v>
      </c>
      <c r="AZ142" s="64">
        <v>50</v>
      </c>
      <c r="BA142" s="81">
        <v>3</v>
      </c>
      <c r="BB142" s="82">
        <v>139833</v>
      </c>
      <c r="BC142" s="83">
        <v>61</v>
      </c>
      <c r="BD142" s="63">
        <v>3</v>
      </c>
      <c r="BE142" s="14">
        <v>91100</v>
      </c>
      <c r="BF142" s="64">
        <v>119</v>
      </c>
      <c r="BG142" s="81">
        <v>4</v>
      </c>
      <c r="BH142" s="82">
        <v>93600</v>
      </c>
      <c r="BI142" s="83">
        <v>244</v>
      </c>
      <c r="BJ142" s="63">
        <v>0</v>
      </c>
      <c r="BK142" s="14"/>
      <c r="BL142" s="64"/>
      <c r="BM142" s="81"/>
      <c r="BN142" s="82"/>
      <c r="BO142" s="83"/>
      <c r="BP142" s="63"/>
      <c r="BR142" s="64"/>
    </row>
    <row r="143" spans="1:70" x14ac:dyDescent="0.2">
      <c r="A143" t="s">
        <v>171</v>
      </c>
      <c r="B143" s="527">
        <v>1</v>
      </c>
      <c r="C143" s="528" t="s">
        <v>4067</v>
      </c>
      <c r="D143" s="529">
        <v>2</v>
      </c>
      <c r="E143" s="439">
        <v>4</v>
      </c>
      <c r="F143" s="440" t="s">
        <v>5817</v>
      </c>
      <c r="G143" s="441">
        <v>4</v>
      </c>
      <c r="H143" s="132">
        <v>5</v>
      </c>
      <c r="I143" t="s">
        <v>5072</v>
      </c>
      <c r="J143" s="133">
        <v>44</v>
      </c>
      <c r="K143" s="439">
        <v>4</v>
      </c>
      <c r="L143" s="440" t="s">
        <v>4323</v>
      </c>
      <c r="M143" s="441">
        <v>153</v>
      </c>
      <c r="N143" s="132">
        <v>5</v>
      </c>
      <c r="O143" t="s">
        <v>3568</v>
      </c>
      <c r="P143" s="133">
        <v>78</v>
      </c>
      <c r="Q143" s="308">
        <v>3</v>
      </c>
      <c r="R143" s="308" t="s">
        <v>2689</v>
      </c>
      <c r="S143" s="308">
        <v>68</v>
      </c>
      <c r="T143" s="132">
        <v>3</v>
      </c>
      <c r="U143" t="s">
        <v>2043</v>
      </c>
      <c r="V143" s="133">
        <v>34</v>
      </c>
      <c r="W143" s="307">
        <v>3</v>
      </c>
      <c r="X143" s="308" t="s">
        <v>1286</v>
      </c>
      <c r="Y143" s="309">
        <v>86</v>
      </c>
      <c r="Z143" s="275">
        <v>2</v>
      </c>
      <c r="AA143" s="275" t="s">
        <v>549</v>
      </c>
      <c r="AB143" s="275">
        <v>27</v>
      </c>
      <c r="AC143" s="81">
        <v>7</v>
      </c>
      <c r="AD143" s="82">
        <v>175071</v>
      </c>
      <c r="AE143" s="83">
        <v>122</v>
      </c>
      <c r="AF143" s="63">
        <v>5</v>
      </c>
      <c r="AG143" s="14">
        <v>433800</v>
      </c>
      <c r="AH143" s="64">
        <v>198</v>
      </c>
      <c r="AI143" s="81">
        <v>4</v>
      </c>
      <c r="AJ143" s="82">
        <v>140188</v>
      </c>
      <c r="AK143" s="83">
        <v>208</v>
      </c>
      <c r="AL143" s="63">
        <v>3</v>
      </c>
      <c r="AM143" s="14">
        <v>154383</v>
      </c>
      <c r="AN143" s="64">
        <v>135</v>
      </c>
      <c r="AO143" s="78">
        <v>1</v>
      </c>
      <c r="AP143" s="79">
        <v>115000</v>
      </c>
      <c r="AQ143" s="80">
        <v>279</v>
      </c>
      <c r="AR143" s="63">
        <v>1</v>
      </c>
      <c r="AS143" s="14">
        <v>230000</v>
      </c>
      <c r="AT143" s="64">
        <v>19</v>
      </c>
      <c r="AU143" s="81">
        <v>3</v>
      </c>
      <c r="AV143" s="82">
        <v>217500</v>
      </c>
      <c r="AW143" s="83">
        <v>92</v>
      </c>
      <c r="AX143" s="63">
        <v>6</v>
      </c>
      <c r="AY143" s="14">
        <v>146233</v>
      </c>
      <c r="AZ143" s="64">
        <v>76</v>
      </c>
      <c r="BA143" s="81">
        <v>1</v>
      </c>
      <c r="BB143" s="82">
        <v>165000</v>
      </c>
      <c r="BC143" s="83">
        <v>32</v>
      </c>
      <c r="BD143" s="63">
        <v>2</v>
      </c>
      <c r="BE143" s="14">
        <v>274500</v>
      </c>
      <c r="BF143" s="64">
        <v>104</v>
      </c>
      <c r="BG143" s="81">
        <v>5</v>
      </c>
      <c r="BH143" s="82">
        <v>206780</v>
      </c>
      <c r="BI143" s="83">
        <v>28</v>
      </c>
      <c r="BJ143" s="63">
        <v>3</v>
      </c>
      <c r="BK143" s="14">
        <v>245667</v>
      </c>
      <c r="BL143" s="64">
        <v>116</v>
      </c>
      <c r="BM143" s="81"/>
      <c r="BN143" s="82"/>
      <c r="BO143" s="83"/>
      <c r="BP143" s="63"/>
      <c r="BR143" s="64"/>
    </row>
    <row r="144" spans="1:70" x14ac:dyDescent="0.2">
      <c r="A144" t="s">
        <v>172</v>
      </c>
      <c r="B144" s="527">
        <v>5</v>
      </c>
      <c r="C144" s="528" t="s">
        <v>6532</v>
      </c>
      <c r="D144" s="529">
        <v>64</v>
      </c>
      <c r="E144" s="439">
        <v>6</v>
      </c>
      <c r="F144" s="440" t="s">
        <v>5818</v>
      </c>
      <c r="G144" s="441">
        <v>27</v>
      </c>
      <c r="H144" s="132">
        <v>3</v>
      </c>
      <c r="I144" t="s">
        <v>5073</v>
      </c>
      <c r="J144" s="133">
        <v>52</v>
      </c>
      <c r="K144" s="439">
        <v>5</v>
      </c>
      <c r="L144" s="440" t="s">
        <v>4324</v>
      </c>
      <c r="M144" s="441">
        <v>99</v>
      </c>
      <c r="N144" s="132">
        <v>4</v>
      </c>
      <c r="O144" t="s">
        <v>3569</v>
      </c>
      <c r="P144" s="133">
        <v>18</v>
      </c>
      <c r="Q144" s="308">
        <v>6</v>
      </c>
      <c r="R144" s="308" t="s">
        <v>2794</v>
      </c>
      <c r="S144" s="308">
        <v>37</v>
      </c>
      <c r="T144" s="132">
        <v>4</v>
      </c>
      <c r="U144" t="s">
        <v>2044</v>
      </c>
      <c r="V144" s="133">
        <v>105</v>
      </c>
      <c r="W144" s="307">
        <v>1</v>
      </c>
      <c r="X144" s="308" t="s">
        <v>1106</v>
      </c>
      <c r="Y144" s="309">
        <v>31</v>
      </c>
      <c r="Z144" s="275">
        <v>2</v>
      </c>
      <c r="AA144" s="275" t="s">
        <v>550</v>
      </c>
      <c r="AB144" s="275">
        <v>107</v>
      </c>
      <c r="AC144" s="81">
        <v>4</v>
      </c>
      <c r="AD144" s="82">
        <v>187125</v>
      </c>
      <c r="AE144" s="83">
        <v>103</v>
      </c>
      <c r="AF144" s="63">
        <v>3</v>
      </c>
      <c r="AG144" s="14">
        <v>151000</v>
      </c>
      <c r="AH144" s="64">
        <v>40</v>
      </c>
      <c r="AI144" s="81">
        <v>4</v>
      </c>
      <c r="AJ144" s="82">
        <v>194864</v>
      </c>
      <c r="AK144" s="83">
        <v>56</v>
      </c>
      <c r="AL144" s="63">
        <v>2</v>
      </c>
      <c r="AM144" s="14">
        <v>154950</v>
      </c>
      <c r="AN144" s="64">
        <v>336</v>
      </c>
      <c r="AO144" s="78">
        <v>2</v>
      </c>
      <c r="AP144" s="79">
        <v>154000</v>
      </c>
      <c r="AQ144" s="80">
        <v>46</v>
      </c>
      <c r="AR144" s="63">
        <v>1</v>
      </c>
      <c r="AS144" s="14">
        <v>132000</v>
      </c>
      <c r="AT144" s="64">
        <v>82</v>
      </c>
      <c r="AU144" s="81">
        <v>3</v>
      </c>
      <c r="AV144" s="82">
        <v>279450</v>
      </c>
      <c r="AW144" s="83">
        <v>110</v>
      </c>
      <c r="AX144" s="63">
        <v>6</v>
      </c>
      <c r="AY144" s="14">
        <v>185667</v>
      </c>
      <c r="AZ144" s="64">
        <v>55</v>
      </c>
      <c r="BA144" s="81">
        <v>0</v>
      </c>
      <c r="BB144" s="82"/>
      <c r="BC144" s="83"/>
      <c r="BD144" s="63">
        <v>4</v>
      </c>
      <c r="BE144" s="14">
        <v>138600</v>
      </c>
      <c r="BF144" s="64">
        <v>107</v>
      </c>
      <c r="BG144" s="81">
        <v>4</v>
      </c>
      <c r="BH144" s="82">
        <v>238600</v>
      </c>
      <c r="BI144" s="83">
        <v>182</v>
      </c>
      <c r="BJ144" s="63">
        <v>3</v>
      </c>
      <c r="BK144" s="14">
        <v>174933</v>
      </c>
      <c r="BL144" s="64">
        <v>102</v>
      </c>
      <c r="BM144" s="81"/>
      <c r="BN144" s="82"/>
      <c r="BO144" s="83"/>
      <c r="BP144" s="63"/>
      <c r="BR144" s="64"/>
    </row>
    <row r="145" spans="1:70" x14ac:dyDescent="0.2">
      <c r="A145" t="s">
        <v>173</v>
      </c>
      <c r="B145" s="527">
        <v>4</v>
      </c>
      <c r="C145" s="528" t="s">
        <v>6533</v>
      </c>
      <c r="D145" s="529">
        <v>11</v>
      </c>
      <c r="E145" s="439">
        <v>7</v>
      </c>
      <c r="F145" s="440" t="s">
        <v>5819</v>
      </c>
      <c r="G145" s="441">
        <v>17</v>
      </c>
      <c r="H145" s="132">
        <v>9</v>
      </c>
      <c r="I145" t="s">
        <v>5074</v>
      </c>
      <c r="J145" s="133">
        <v>23</v>
      </c>
      <c r="K145" s="439">
        <v>10</v>
      </c>
      <c r="L145" s="440" t="s">
        <v>4325</v>
      </c>
      <c r="M145" s="441">
        <v>21</v>
      </c>
      <c r="N145" s="132">
        <v>6</v>
      </c>
      <c r="O145" t="s">
        <v>3570</v>
      </c>
      <c r="P145" s="133">
        <v>217</v>
      </c>
      <c r="Q145" s="308">
        <v>13</v>
      </c>
      <c r="R145" s="308" t="s">
        <v>2795</v>
      </c>
      <c r="S145" s="308">
        <v>90</v>
      </c>
      <c r="T145" s="132">
        <v>10</v>
      </c>
      <c r="U145" t="s">
        <v>1745</v>
      </c>
      <c r="V145" s="133">
        <v>153</v>
      </c>
      <c r="W145" s="307">
        <v>9</v>
      </c>
      <c r="X145" s="308" t="s">
        <v>1287</v>
      </c>
      <c r="Y145" s="309">
        <v>151</v>
      </c>
      <c r="Z145" s="275">
        <v>7</v>
      </c>
      <c r="AA145" s="275" t="s">
        <v>551</v>
      </c>
      <c r="AB145" s="275">
        <v>227</v>
      </c>
      <c r="AC145" s="81">
        <v>8</v>
      </c>
      <c r="AD145" s="82">
        <v>319362</v>
      </c>
      <c r="AE145" s="83">
        <v>97</v>
      </c>
      <c r="AF145" s="63">
        <v>6</v>
      </c>
      <c r="AG145" s="14">
        <v>224083</v>
      </c>
      <c r="AH145" s="64">
        <v>165</v>
      </c>
      <c r="AI145" s="81">
        <v>7</v>
      </c>
      <c r="AJ145" s="82">
        <v>217829</v>
      </c>
      <c r="AK145" s="83">
        <v>133</v>
      </c>
      <c r="AL145" s="63">
        <v>6</v>
      </c>
      <c r="AM145" s="14">
        <v>289833</v>
      </c>
      <c r="AN145" s="64">
        <v>185</v>
      </c>
      <c r="AO145" s="78">
        <v>3</v>
      </c>
      <c r="AP145" s="79">
        <v>196333</v>
      </c>
      <c r="AQ145" s="80">
        <v>206</v>
      </c>
      <c r="AR145" s="63">
        <v>6</v>
      </c>
      <c r="AS145" s="14">
        <v>205650</v>
      </c>
      <c r="AT145" s="64">
        <v>146</v>
      </c>
      <c r="AU145" s="81">
        <v>6</v>
      </c>
      <c r="AV145" s="82">
        <v>458467</v>
      </c>
      <c r="AW145" s="83">
        <v>169</v>
      </c>
      <c r="AX145" s="63">
        <v>9</v>
      </c>
      <c r="AY145" s="14">
        <v>278633</v>
      </c>
      <c r="AZ145" s="64">
        <v>114</v>
      </c>
      <c r="BA145" s="81">
        <v>4</v>
      </c>
      <c r="BB145" s="82">
        <v>281000</v>
      </c>
      <c r="BC145" s="83">
        <v>55</v>
      </c>
      <c r="BD145" s="63">
        <v>8</v>
      </c>
      <c r="BE145" s="14">
        <v>437288</v>
      </c>
      <c r="BF145" s="64">
        <v>70</v>
      </c>
      <c r="BG145" s="81">
        <v>9</v>
      </c>
      <c r="BH145" s="82">
        <v>287456</v>
      </c>
      <c r="BI145" s="83">
        <v>75</v>
      </c>
      <c r="BJ145" s="63">
        <v>7</v>
      </c>
      <c r="BK145" s="14">
        <v>272031</v>
      </c>
      <c r="BL145" s="64">
        <v>81</v>
      </c>
      <c r="BM145" s="81"/>
      <c r="BN145" s="82"/>
      <c r="BO145" s="83"/>
      <c r="BP145" s="63"/>
      <c r="BR145" s="64"/>
    </row>
    <row r="146" spans="1:70" x14ac:dyDescent="0.2">
      <c r="A146" t="s">
        <v>174</v>
      </c>
      <c r="B146" s="527">
        <v>10</v>
      </c>
      <c r="C146" s="528" t="s">
        <v>6534</v>
      </c>
      <c r="D146" s="529">
        <v>39</v>
      </c>
      <c r="E146" s="439">
        <v>22</v>
      </c>
      <c r="F146" s="440" t="s">
        <v>5820</v>
      </c>
      <c r="G146" s="441">
        <v>28</v>
      </c>
      <c r="H146" s="132">
        <v>22</v>
      </c>
      <c r="I146" t="s">
        <v>5075</v>
      </c>
      <c r="J146" s="133">
        <v>22</v>
      </c>
      <c r="K146" s="439">
        <v>19</v>
      </c>
      <c r="L146" s="440" t="s">
        <v>4326</v>
      </c>
      <c r="M146" s="441">
        <v>24</v>
      </c>
      <c r="N146" s="132">
        <v>16</v>
      </c>
      <c r="O146" t="s">
        <v>3571</v>
      </c>
      <c r="P146" s="133">
        <v>37</v>
      </c>
      <c r="Q146" s="308">
        <v>19</v>
      </c>
      <c r="R146" s="308" t="s">
        <v>2796</v>
      </c>
      <c r="S146" s="308">
        <v>60</v>
      </c>
      <c r="T146" s="132">
        <v>20</v>
      </c>
      <c r="U146" t="s">
        <v>2045</v>
      </c>
      <c r="V146" s="133">
        <v>42</v>
      </c>
      <c r="W146" s="307">
        <v>19</v>
      </c>
      <c r="X146" s="308" t="s">
        <v>1288</v>
      </c>
      <c r="Y146" s="309">
        <v>77</v>
      </c>
      <c r="Z146" s="275">
        <v>18</v>
      </c>
      <c r="AA146" s="275" t="s">
        <v>552</v>
      </c>
      <c r="AB146" s="275">
        <v>72</v>
      </c>
      <c r="AC146" s="81">
        <v>15</v>
      </c>
      <c r="AD146" s="82">
        <v>164447</v>
      </c>
      <c r="AE146" s="83">
        <v>88</v>
      </c>
      <c r="AF146" s="63">
        <v>23</v>
      </c>
      <c r="AG146" s="14">
        <v>160803</v>
      </c>
      <c r="AH146" s="64">
        <v>88</v>
      </c>
      <c r="AI146" s="81">
        <v>23</v>
      </c>
      <c r="AJ146" s="82">
        <v>167183</v>
      </c>
      <c r="AK146" s="83">
        <v>114</v>
      </c>
      <c r="AL146" s="63">
        <v>7</v>
      </c>
      <c r="AM146" s="14">
        <v>204750</v>
      </c>
      <c r="AN146" s="64">
        <v>121</v>
      </c>
      <c r="AO146" s="78">
        <v>20</v>
      </c>
      <c r="AP146" s="79">
        <v>175690</v>
      </c>
      <c r="AQ146" s="80">
        <v>76</v>
      </c>
      <c r="AR146" s="63">
        <v>5</v>
      </c>
      <c r="AS146" s="14">
        <v>138000</v>
      </c>
      <c r="AT146" s="64">
        <v>132</v>
      </c>
      <c r="AU146" s="81">
        <v>13</v>
      </c>
      <c r="AV146" s="82">
        <v>198685</v>
      </c>
      <c r="AW146" s="83">
        <v>137</v>
      </c>
      <c r="AX146" s="63">
        <v>16</v>
      </c>
      <c r="AY146" s="14">
        <v>201725</v>
      </c>
      <c r="AZ146" s="64">
        <v>53</v>
      </c>
      <c r="BA146" s="81">
        <v>15</v>
      </c>
      <c r="BB146" s="82">
        <v>162167</v>
      </c>
      <c r="BC146" s="83">
        <v>43</v>
      </c>
      <c r="BD146" s="63">
        <v>18</v>
      </c>
      <c r="BE146" s="14">
        <v>160217</v>
      </c>
      <c r="BF146" s="64">
        <v>73</v>
      </c>
      <c r="BG146" s="81">
        <v>16</v>
      </c>
      <c r="BH146" s="82">
        <v>152369</v>
      </c>
      <c r="BI146" s="83">
        <v>57</v>
      </c>
      <c r="BJ146" s="63">
        <v>13</v>
      </c>
      <c r="BK146" s="14">
        <v>153869</v>
      </c>
      <c r="BL146" s="64">
        <v>72</v>
      </c>
      <c r="BM146" s="81"/>
      <c r="BN146" s="82"/>
      <c r="BO146" s="83"/>
      <c r="BP146" s="63"/>
      <c r="BR146" s="64"/>
    </row>
    <row r="147" spans="1:70" x14ac:dyDescent="0.2">
      <c r="A147" t="s">
        <v>175</v>
      </c>
      <c r="B147" s="527">
        <v>17</v>
      </c>
      <c r="C147" s="528" t="s">
        <v>6535</v>
      </c>
      <c r="D147" s="529">
        <v>39</v>
      </c>
      <c r="E147" s="439">
        <v>29</v>
      </c>
      <c r="F147" s="440" t="s">
        <v>5821</v>
      </c>
      <c r="G147" s="441">
        <v>33</v>
      </c>
      <c r="H147" s="132">
        <v>16</v>
      </c>
      <c r="I147" t="s">
        <v>5076</v>
      </c>
      <c r="J147" s="133">
        <v>44</v>
      </c>
      <c r="K147" s="439">
        <v>21</v>
      </c>
      <c r="L147" s="440" t="s">
        <v>4327</v>
      </c>
      <c r="M147" s="441">
        <v>36</v>
      </c>
      <c r="N147" s="132">
        <v>20</v>
      </c>
      <c r="O147" t="s">
        <v>1523</v>
      </c>
      <c r="P147" s="133">
        <v>35</v>
      </c>
      <c r="Q147" s="308">
        <v>20</v>
      </c>
      <c r="R147" s="308" t="s">
        <v>2797</v>
      </c>
      <c r="S147" s="308">
        <v>86</v>
      </c>
      <c r="T147" s="132">
        <v>18</v>
      </c>
      <c r="U147" t="s">
        <v>2046</v>
      </c>
      <c r="V147" s="133">
        <v>46</v>
      </c>
      <c r="W147" s="307">
        <v>24</v>
      </c>
      <c r="X147" s="308" t="s">
        <v>1289</v>
      </c>
      <c r="Y147" s="309">
        <v>73</v>
      </c>
      <c r="Z147" s="275">
        <v>19</v>
      </c>
      <c r="AA147" s="275" t="s">
        <v>553</v>
      </c>
      <c r="AB147" s="275">
        <v>193</v>
      </c>
      <c r="AC147" s="81">
        <v>25</v>
      </c>
      <c r="AD147" s="82">
        <v>205902</v>
      </c>
      <c r="AE147" s="83">
        <v>193</v>
      </c>
      <c r="AF147" s="63">
        <v>28</v>
      </c>
      <c r="AG147" s="14">
        <v>249688</v>
      </c>
      <c r="AH147" s="64">
        <v>157</v>
      </c>
      <c r="AI147" s="81">
        <v>13</v>
      </c>
      <c r="AJ147" s="82">
        <v>257444</v>
      </c>
      <c r="AK147" s="83">
        <v>219</v>
      </c>
      <c r="AL147" s="63">
        <v>10</v>
      </c>
      <c r="AM147" s="14">
        <v>196500</v>
      </c>
      <c r="AN147" s="64">
        <v>163</v>
      </c>
      <c r="AO147" s="78">
        <v>19</v>
      </c>
      <c r="AP147" s="79">
        <v>216684</v>
      </c>
      <c r="AQ147" s="80">
        <v>101</v>
      </c>
      <c r="AR147" s="63">
        <v>7</v>
      </c>
      <c r="AS147" s="14">
        <v>226036</v>
      </c>
      <c r="AT147" s="64">
        <v>122</v>
      </c>
      <c r="AU147" s="81">
        <v>24</v>
      </c>
      <c r="AV147" s="82">
        <v>267469</v>
      </c>
      <c r="AW147" s="83">
        <v>144</v>
      </c>
      <c r="AX147" s="63">
        <v>18</v>
      </c>
      <c r="AY147" s="14">
        <v>242181</v>
      </c>
      <c r="AZ147" s="64">
        <v>93</v>
      </c>
      <c r="BA147" s="81">
        <v>23</v>
      </c>
      <c r="BB147" s="82">
        <v>250874</v>
      </c>
      <c r="BC147" s="83">
        <v>71</v>
      </c>
      <c r="BD147" s="63">
        <v>21</v>
      </c>
      <c r="BE147" s="14">
        <v>208481</v>
      </c>
      <c r="BF147" s="64">
        <v>70</v>
      </c>
      <c r="BG147" s="81">
        <v>23</v>
      </c>
      <c r="BH147" s="82">
        <v>235177</v>
      </c>
      <c r="BI147" s="83">
        <v>94</v>
      </c>
      <c r="BJ147" s="63">
        <v>30</v>
      </c>
      <c r="BK147" s="14">
        <v>184958</v>
      </c>
      <c r="BL147" s="64">
        <v>136</v>
      </c>
      <c r="BM147" s="81"/>
      <c r="BN147" s="82"/>
      <c r="BO147" s="83"/>
      <c r="BP147" s="63"/>
      <c r="BR147" s="64"/>
    </row>
    <row r="148" spans="1:70" x14ac:dyDescent="0.2">
      <c r="A148" t="s">
        <v>176</v>
      </c>
      <c r="B148" s="527">
        <v>7</v>
      </c>
      <c r="C148" s="528" t="s">
        <v>6536</v>
      </c>
      <c r="D148" s="529">
        <v>28</v>
      </c>
      <c r="E148" s="439">
        <v>8</v>
      </c>
      <c r="F148" s="440" t="s">
        <v>5822</v>
      </c>
      <c r="G148" s="441">
        <v>10</v>
      </c>
      <c r="H148" s="132">
        <v>9</v>
      </c>
      <c r="I148" t="s">
        <v>5077</v>
      </c>
      <c r="J148" s="133">
        <v>27</v>
      </c>
      <c r="K148" s="439">
        <v>9</v>
      </c>
      <c r="L148" s="440" t="s">
        <v>4328</v>
      </c>
      <c r="M148" s="441">
        <v>47</v>
      </c>
      <c r="N148" s="132">
        <v>9</v>
      </c>
      <c r="O148" t="s">
        <v>3572</v>
      </c>
      <c r="P148" s="133">
        <v>31</v>
      </c>
      <c r="Q148" s="308">
        <v>9</v>
      </c>
      <c r="R148" s="308" t="s">
        <v>2798</v>
      </c>
      <c r="S148" s="308">
        <v>47</v>
      </c>
      <c r="T148" s="132">
        <v>11</v>
      </c>
      <c r="U148" t="s">
        <v>2047</v>
      </c>
      <c r="V148" s="133">
        <v>59</v>
      </c>
      <c r="W148" s="307">
        <v>13</v>
      </c>
      <c r="X148" s="308" t="s">
        <v>1290</v>
      </c>
      <c r="Y148" s="309">
        <v>61</v>
      </c>
      <c r="Z148" s="275">
        <v>9</v>
      </c>
      <c r="AA148" s="275" t="s">
        <v>554</v>
      </c>
      <c r="AB148" s="275">
        <v>62</v>
      </c>
      <c r="AC148" s="81">
        <v>6</v>
      </c>
      <c r="AD148" s="82">
        <v>115983</v>
      </c>
      <c r="AE148" s="83">
        <v>133</v>
      </c>
      <c r="AF148" s="63">
        <v>5</v>
      </c>
      <c r="AG148" s="14">
        <v>212960</v>
      </c>
      <c r="AH148" s="64">
        <v>28</v>
      </c>
      <c r="AI148" s="81">
        <v>12</v>
      </c>
      <c r="AJ148" s="82">
        <v>146846</v>
      </c>
      <c r="AK148" s="83">
        <v>147</v>
      </c>
      <c r="AL148" s="63">
        <v>5</v>
      </c>
      <c r="AM148" s="14">
        <v>127300</v>
      </c>
      <c r="AN148" s="64">
        <v>87</v>
      </c>
      <c r="AO148" s="78">
        <v>4</v>
      </c>
      <c r="AP148" s="79">
        <v>178100</v>
      </c>
      <c r="AQ148" s="80">
        <v>165</v>
      </c>
      <c r="AR148" s="63">
        <v>4</v>
      </c>
      <c r="AS148" s="14">
        <v>217725</v>
      </c>
      <c r="AT148" s="64">
        <v>161</v>
      </c>
      <c r="AU148" s="81">
        <v>3</v>
      </c>
      <c r="AV148" s="82">
        <v>187733</v>
      </c>
      <c r="AW148" s="83">
        <v>150</v>
      </c>
      <c r="AX148" s="63">
        <v>12</v>
      </c>
      <c r="AY148" s="14">
        <v>187850</v>
      </c>
      <c r="AZ148" s="64">
        <v>108</v>
      </c>
      <c r="BA148" s="81">
        <v>10</v>
      </c>
      <c r="BB148" s="82">
        <v>168670</v>
      </c>
      <c r="BC148" s="83">
        <v>106</v>
      </c>
      <c r="BD148" s="63">
        <v>10</v>
      </c>
      <c r="BE148" s="14">
        <v>141480</v>
      </c>
      <c r="BF148" s="64">
        <v>100</v>
      </c>
      <c r="BG148" s="81">
        <v>5</v>
      </c>
      <c r="BH148" s="82">
        <v>150400</v>
      </c>
      <c r="BI148" s="83">
        <v>11</v>
      </c>
      <c r="BJ148" s="63">
        <v>8</v>
      </c>
      <c r="BK148" s="14">
        <v>131675</v>
      </c>
      <c r="BL148" s="64">
        <v>101</v>
      </c>
      <c r="BM148" s="81"/>
      <c r="BN148" s="82"/>
      <c r="BO148" s="83"/>
      <c r="BP148" s="63"/>
      <c r="BR148" s="64"/>
    </row>
    <row r="149" spans="1:70" x14ac:dyDescent="0.2">
      <c r="A149" t="s">
        <v>177</v>
      </c>
      <c r="B149" s="527">
        <v>3</v>
      </c>
      <c r="C149" s="528" t="s">
        <v>6537</v>
      </c>
      <c r="D149" s="529">
        <v>28</v>
      </c>
      <c r="E149" s="439">
        <v>4</v>
      </c>
      <c r="F149" s="440" t="s">
        <v>5823</v>
      </c>
      <c r="G149" s="441">
        <v>42</v>
      </c>
      <c r="H149" s="132">
        <v>2</v>
      </c>
      <c r="I149" t="s">
        <v>4883</v>
      </c>
      <c r="J149" s="133">
        <v>3</v>
      </c>
      <c r="K149" s="439">
        <v>4</v>
      </c>
      <c r="L149" s="440" t="s">
        <v>4329</v>
      </c>
      <c r="M149" s="441">
        <v>97</v>
      </c>
      <c r="N149" s="132">
        <v>4</v>
      </c>
      <c r="O149" t="s">
        <v>3573</v>
      </c>
      <c r="P149" s="133">
        <v>145</v>
      </c>
      <c r="Q149" s="308">
        <v>5</v>
      </c>
      <c r="R149" s="308" t="s">
        <v>2799</v>
      </c>
      <c r="S149" s="308">
        <v>94</v>
      </c>
      <c r="T149" s="132">
        <v>4</v>
      </c>
      <c r="U149" t="s">
        <v>2048</v>
      </c>
      <c r="V149" s="133">
        <v>103</v>
      </c>
      <c r="W149" s="307">
        <v>2</v>
      </c>
      <c r="X149" s="308" t="s">
        <v>1291</v>
      </c>
      <c r="Y149" s="309">
        <v>132</v>
      </c>
      <c r="Z149" s="275">
        <v>7</v>
      </c>
      <c r="AA149" s="275" t="s">
        <v>555</v>
      </c>
      <c r="AB149" s="275">
        <v>93</v>
      </c>
      <c r="AC149" s="81">
        <v>4</v>
      </c>
      <c r="AD149" s="82">
        <v>198375</v>
      </c>
      <c r="AE149" s="83">
        <v>115</v>
      </c>
      <c r="AF149" s="63">
        <v>6</v>
      </c>
      <c r="AG149" s="14">
        <v>214283</v>
      </c>
      <c r="AH149" s="64">
        <v>64</v>
      </c>
      <c r="AI149" s="81">
        <v>4</v>
      </c>
      <c r="AJ149" s="82">
        <v>264875</v>
      </c>
      <c r="AK149" s="83">
        <v>132</v>
      </c>
      <c r="AL149" s="63">
        <v>7</v>
      </c>
      <c r="AM149" s="14">
        <v>261871</v>
      </c>
      <c r="AN149" s="64">
        <v>147</v>
      </c>
      <c r="AO149" s="78">
        <v>3</v>
      </c>
      <c r="AP149" s="79">
        <v>173300</v>
      </c>
      <c r="AQ149" s="80">
        <v>258</v>
      </c>
      <c r="AR149" s="63">
        <v>2</v>
      </c>
      <c r="AS149" s="14">
        <v>138250</v>
      </c>
      <c r="AT149" s="64">
        <v>97</v>
      </c>
      <c r="AU149" s="81">
        <v>3</v>
      </c>
      <c r="AV149" s="82">
        <v>210833</v>
      </c>
      <c r="AW149" s="83">
        <v>126</v>
      </c>
      <c r="AX149" s="63">
        <v>4</v>
      </c>
      <c r="AY149" s="14">
        <v>195350</v>
      </c>
      <c r="AZ149" s="64">
        <v>93</v>
      </c>
      <c r="BA149" s="81">
        <v>6</v>
      </c>
      <c r="BB149" s="82">
        <v>198983</v>
      </c>
      <c r="BC149" s="83">
        <v>90</v>
      </c>
      <c r="BD149" s="63">
        <v>2</v>
      </c>
      <c r="BE149" s="14">
        <v>216450</v>
      </c>
      <c r="BF149" s="64">
        <v>41</v>
      </c>
      <c r="BG149" s="81">
        <v>3</v>
      </c>
      <c r="BH149" s="82">
        <v>243333</v>
      </c>
      <c r="BI149" s="83">
        <v>71</v>
      </c>
      <c r="BJ149" s="63">
        <v>0</v>
      </c>
      <c r="BK149" s="14"/>
      <c r="BL149" s="64"/>
      <c r="BM149" s="81"/>
      <c r="BN149" s="82"/>
      <c r="BO149" s="83"/>
      <c r="BP149" s="63"/>
      <c r="BR149" s="64"/>
    </row>
    <row r="150" spans="1:70" x14ac:dyDescent="0.2">
      <c r="A150" t="s">
        <v>178</v>
      </c>
      <c r="B150" s="527">
        <v>6</v>
      </c>
      <c r="C150" s="528" t="s">
        <v>4860</v>
      </c>
      <c r="D150" s="529">
        <v>49</v>
      </c>
      <c r="E150" s="439">
        <v>7</v>
      </c>
      <c r="F150" s="440" t="s">
        <v>5824</v>
      </c>
      <c r="G150" s="441">
        <v>63</v>
      </c>
      <c r="H150" s="132">
        <v>3</v>
      </c>
      <c r="I150" t="s">
        <v>5078</v>
      </c>
      <c r="J150" s="133">
        <v>83</v>
      </c>
      <c r="K150" s="439">
        <v>7</v>
      </c>
      <c r="L150" s="440" t="s">
        <v>4330</v>
      </c>
      <c r="M150" s="441">
        <v>36</v>
      </c>
      <c r="N150" s="132">
        <v>7</v>
      </c>
      <c r="O150" t="s">
        <v>3574</v>
      </c>
      <c r="P150" s="133">
        <v>104</v>
      </c>
      <c r="Q150" s="308">
        <v>7</v>
      </c>
      <c r="R150" s="308" t="s">
        <v>2800</v>
      </c>
      <c r="S150" s="308">
        <v>135</v>
      </c>
      <c r="T150" s="132">
        <v>6</v>
      </c>
      <c r="U150" t="s">
        <v>2049</v>
      </c>
      <c r="V150" s="133">
        <v>185</v>
      </c>
      <c r="W150" s="307">
        <v>7</v>
      </c>
      <c r="X150" s="308" t="s">
        <v>1292</v>
      </c>
      <c r="Y150" s="309">
        <v>87</v>
      </c>
      <c r="Z150" s="275">
        <v>4</v>
      </c>
      <c r="AA150" s="275" t="s">
        <v>556</v>
      </c>
      <c r="AB150" s="275">
        <v>91</v>
      </c>
      <c r="AC150" s="81">
        <v>2</v>
      </c>
      <c r="AD150" s="82">
        <v>162000</v>
      </c>
      <c r="AE150" s="83">
        <v>196</v>
      </c>
      <c r="AF150" s="63">
        <v>3</v>
      </c>
      <c r="AG150" s="14">
        <v>163208</v>
      </c>
      <c r="AH150" s="64">
        <v>178</v>
      </c>
      <c r="AI150" s="81">
        <v>2</v>
      </c>
      <c r="AJ150" s="82">
        <v>78000</v>
      </c>
      <c r="AK150" s="83">
        <v>90</v>
      </c>
      <c r="AL150" s="63">
        <v>4</v>
      </c>
      <c r="AM150" s="14">
        <v>223750</v>
      </c>
      <c r="AN150" s="64">
        <v>177</v>
      </c>
      <c r="AO150" s="78">
        <v>1</v>
      </c>
      <c r="AP150" s="79">
        <v>183950</v>
      </c>
      <c r="AQ150" s="80">
        <v>38</v>
      </c>
      <c r="AR150" s="63">
        <v>1</v>
      </c>
      <c r="AS150" s="14">
        <v>175000</v>
      </c>
      <c r="AT150" s="64">
        <v>181</v>
      </c>
      <c r="AU150" s="81">
        <v>1</v>
      </c>
      <c r="AV150" s="82">
        <v>345000</v>
      </c>
      <c r="AW150" s="83">
        <v>58</v>
      </c>
      <c r="AX150" s="63">
        <v>2</v>
      </c>
      <c r="AY150" s="14">
        <v>219700</v>
      </c>
      <c r="AZ150" s="64">
        <v>144</v>
      </c>
      <c r="BA150" s="81">
        <v>6</v>
      </c>
      <c r="BB150" s="82">
        <v>271667</v>
      </c>
      <c r="BC150" s="83">
        <v>121</v>
      </c>
      <c r="BD150" s="63">
        <v>5</v>
      </c>
      <c r="BE150" s="14">
        <v>177380</v>
      </c>
      <c r="BF150" s="64">
        <v>31</v>
      </c>
      <c r="BG150" s="81">
        <v>7</v>
      </c>
      <c r="BH150" s="82">
        <v>182200</v>
      </c>
      <c r="BI150" s="83">
        <v>85</v>
      </c>
      <c r="BJ150" s="63">
        <v>3</v>
      </c>
      <c r="BK150" s="14">
        <v>292300</v>
      </c>
      <c r="BL150" s="64">
        <v>123</v>
      </c>
      <c r="BM150" s="81"/>
      <c r="BN150" s="82"/>
      <c r="BO150" s="83"/>
      <c r="BP150" s="63"/>
      <c r="BR150" s="64"/>
    </row>
    <row r="151" spans="1:70" x14ac:dyDescent="0.2">
      <c r="A151" t="s">
        <v>179</v>
      </c>
      <c r="B151" s="527">
        <v>2</v>
      </c>
      <c r="C151" s="528" t="s">
        <v>6538</v>
      </c>
      <c r="D151" s="529">
        <v>13</v>
      </c>
      <c r="E151" s="439">
        <v>2</v>
      </c>
      <c r="F151" s="440" t="s">
        <v>5825</v>
      </c>
      <c r="G151" s="441">
        <v>127</v>
      </c>
      <c r="H151" s="132">
        <v>1</v>
      </c>
      <c r="I151" t="s">
        <v>2535</v>
      </c>
      <c r="J151" s="133">
        <v>14</v>
      </c>
      <c r="K151" s="439">
        <v>2</v>
      </c>
      <c r="L151" s="440" t="s">
        <v>4331</v>
      </c>
      <c r="M151" s="441">
        <v>90</v>
      </c>
      <c r="N151" s="132">
        <v>1</v>
      </c>
      <c r="O151" t="s">
        <v>402</v>
      </c>
      <c r="P151" s="133">
        <v>51</v>
      </c>
      <c r="Q151" s="308">
        <v>1</v>
      </c>
      <c r="R151" s="308" t="s">
        <v>2691</v>
      </c>
      <c r="S151" s="308">
        <v>189</v>
      </c>
      <c r="T151" s="132">
        <v>0</v>
      </c>
      <c r="U151" t="s">
        <v>270</v>
      </c>
      <c r="V151" s="133">
        <v>0</v>
      </c>
      <c r="W151" s="307">
        <v>0</v>
      </c>
      <c r="X151" s="308" t="s">
        <v>270</v>
      </c>
      <c r="Y151" s="309">
        <v>0</v>
      </c>
      <c r="Z151" s="275">
        <v>4</v>
      </c>
      <c r="AA151" s="275" t="s">
        <v>557</v>
      </c>
      <c r="AB151" s="275">
        <v>46</v>
      </c>
      <c r="AC151" s="81">
        <v>2</v>
      </c>
      <c r="AD151" s="82">
        <v>89500</v>
      </c>
      <c r="AE151" s="83">
        <v>148</v>
      </c>
      <c r="AF151" s="63">
        <v>3</v>
      </c>
      <c r="AG151" s="14">
        <v>144000</v>
      </c>
      <c r="AH151" s="64">
        <v>280</v>
      </c>
      <c r="AI151" s="81">
        <v>3</v>
      </c>
      <c r="AJ151" s="82">
        <v>116300</v>
      </c>
      <c r="AK151" s="83">
        <v>85</v>
      </c>
      <c r="AL151" s="63">
        <v>1</v>
      </c>
      <c r="AM151" s="14">
        <v>260000</v>
      </c>
      <c r="AN151" s="64">
        <v>157</v>
      </c>
      <c r="AO151" s="81">
        <v>0</v>
      </c>
      <c r="AP151" s="82"/>
      <c r="AQ151" s="83"/>
      <c r="AR151" s="63">
        <v>2</v>
      </c>
      <c r="AS151" s="14">
        <v>148950</v>
      </c>
      <c r="AT151" s="64">
        <v>32</v>
      </c>
      <c r="AU151" s="81">
        <v>2</v>
      </c>
      <c r="AV151" s="82">
        <v>134000</v>
      </c>
      <c r="AW151" s="83">
        <v>45</v>
      </c>
      <c r="AX151" s="63">
        <v>1</v>
      </c>
      <c r="AY151" s="14">
        <v>224000</v>
      </c>
      <c r="AZ151" s="64">
        <v>196</v>
      </c>
      <c r="BA151" s="81">
        <v>2</v>
      </c>
      <c r="BB151" s="82">
        <v>193200</v>
      </c>
      <c r="BC151" s="83">
        <v>54</v>
      </c>
      <c r="BD151" s="63">
        <v>5</v>
      </c>
      <c r="BE151" s="14">
        <v>170980</v>
      </c>
      <c r="BF151" s="64">
        <v>56</v>
      </c>
      <c r="BG151" s="81">
        <v>0</v>
      </c>
      <c r="BH151" s="82"/>
      <c r="BI151" s="83"/>
      <c r="BJ151" s="63">
        <v>0</v>
      </c>
      <c r="BK151" s="14"/>
      <c r="BL151" s="64"/>
      <c r="BM151" s="81"/>
      <c r="BN151" s="82"/>
      <c r="BO151" s="83"/>
      <c r="BP151" s="63"/>
      <c r="BR151" s="64"/>
    </row>
    <row r="152" spans="1:70" x14ac:dyDescent="0.2">
      <c r="A152" t="s">
        <v>180</v>
      </c>
      <c r="B152" s="527">
        <v>8</v>
      </c>
      <c r="C152" s="528" t="s">
        <v>6539</v>
      </c>
      <c r="D152" s="529">
        <v>80</v>
      </c>
      <c r="E152" s="439">
        <v>9</v>
      </c>
      <c r="F152" s="440" t="s">
        <v>5826</v>
      </c>
      <c r="G152" s="441">
        <v>25</v>
      </c>
      <c r="H152" s="132">
        <v>14</v>
      </c>
      <c r="I152" t="s">
        <v>5079</v>
      </c>
      <c r="J152" s="133">
        <v>12</v>
      </c>
      <c r="K152" s="439">
        <v>14</v>
      </c>
      <c r="L152" s="440" t="s">
        <v>4332</v>
      </c>
      <c r="M152" s="441">
        <v>51</v>
      </c>
      <c r="N152" s="132">
        <v>8</v>
      </c>
      <c r="O152" t="s">
        <v>3575</v>
      </c>
      <c r="P152" s="133">
        <v>65</v>
      </c>
      <c r="Q152" s="308">
        <v>15</v>
      </c>
      <c r="R152" s="308" t="s">
        <v>2801</v>
      </c>
      <c r="S152" s="308">
        <v>47</v>
      </c>
      <c r="T152" s="132">
        <v>24</v>
      </c>
      <c r="U152" t="s">
        <v>2050</v>
      </c>
      <c r="V152" s="133">
        <v>68</v>
      </c>
      <c r="W152" s="307">
        <v>20</v>
      </c>
      <c r="X152" s="308" t="s">
        <v>1293</v>
      </c>
      <c r="Y152" s="309">
        <v>90</v>
      </c>
      <c r="Z152" s="275">
        <v>28</v>
      </c>
      <c r="AA152" s="275" t="s">
        <v>558</v>
      </c>
      <c r="AB152" s="275">
        <v>84</v>
      </c>
      <c r="AC152" s="81">
        <v>20</v>
      </c>
      <c r="AD152" s="82">
        <v>133265</v>
      </c>
      <c r="AE152" s="83">
        <v>141</v>
      </c>
      <c r="AF152" s="63">
        <v>12</v>
      </c>
      <c r="AG152" s="14">
        <v>147275</v>
      </c>
      <c r="AH152" s="64">
        <v>143</v>
      </c>
      <c r="AI152" s="81">
        <v>23</v>
      </c>
      <c r="AJ152" s="82">
        <v>125865</v>
      </c>
      <c r="AK152" s="83">
        <v>121</v>
      </c>
      <c r="AL152" s="63">
        <v>2</v>
      </c>
      <c r="AM152" s="14">
        <v>132500</v>
      </c>
      <c r="AN152" s="64">
        <v>388</v>
      </c>
      <c r="AO152" s="78">
        <v>11</v>
      </c>
      <c r="AP152" s="79">
        <v>140782</v>
      </c>
      <c r="AQ152" s="80">
        <v>81</v>
      </c>
      <c r="AR152" s="63">
        <v>13</v>
      </c>
      <c r="AS152" s="14">
        <v>133377</v>
      </c>
      <c r="AT152" s="64">
        <v>135</v>
      </c>
      <c r="AU152" s="81">
        <v>12</v>
      </c>
      <c r="AV152" s="82">
        <v>163984</v>
      </c>
      <c r="AW152" s="83">
        <v>89</v>
      </c>
      <c r="AX152" s="63">
        <v>20</v>
      </c>
      <c r="AY152" s="14">
        <v>154075</v>
      </c>
      <c r="AZ152" s="64">
        <v>85</v>
      </c>
      <c r="BA152" s="81">
        <v>26</v>
      </c>
      <c r="BB152" s="82">
        <v>164458</v>
      </c>
      <c r="BC152" s="83">
        <v>89</v>
      </c>
      <c r="BD152" s="63">
        <v>11</v>
      </c>
      <c r="BE152" s="14">
        <v>130457</v>
      </c>
      <c r="BF152" s="64">
        <v>67</v>
      </c>
      <c r="BG152" s="81">
        <v>12</v>
      </c>
      <c r="BH152" s="82">
        <v>133938</v>
      </c>
      <c r="BI152" s="83">
        <v>118</v>
      </c>
      <c r="BJ152" s="63">
        <v>16</v>
      </c>
      <c r="BK152" s="14">
        <v>131231</v>
      </c>
      <c r="BL152" s="64">
        <v>78</v>
      </c>
      <c r="BM152" s="81"/>
      <c r="BN152" s="82"/>
      <c r="BO152" s="83"/>
      <c r="BP152" s="63"/>
      <c r="BR152" s="64"/>
    </row>
    <row r="153" spans="1:70" x14ac:dyDescent="0.2">
      <c r="A153" t="s">
        <v>181</v>
      </c>
      <c r="B153" s="527">
        <v>40</v>
      </c>
      <c r="C153" s="528" t="s">
        <v>6540</v>
      </c>
      <c r="D153" s="529">
        <v>33</v>
      </c>
      <c r="E153" s="439">
        <v>55</v>
      </c>
      <c r="F153" s="440" t="s">
        <v>5827</v>
      </c>
      <c r="G153" s="441">
        <v>20</v>
      </c>
      <c r="H153" s="132">
        <v>80</v>
      </c>
      <c r="I153" t="s">
        <v>5080</v>
      </c>
      <c r="J153" s="133">
        <v>36</v>
      </c>
      <c r="K153" s="439">
        <v>67</v>
      </c>
      <c r="L153" s="440" t="s">
        <v>4333</v>
      </c>
      <c r="M153" s="441">
        <v>76</v>
      </c>
      <c r="N153" s="132">
        <v>67</v>
      </c>
      <c r="O153" t="s">
        <v>3576</v>
      </c>
      <c r="P153" s="133">
        <v>66</v>
      </c>
      <c r="Q153" s="308">
        <v>66</v>
      </c>
      <c r="R153" s="308" t="s">
        <v>2802</v>
      </c>
      <c r="S153" s="308">
        <v>67</v>
      </c>
      <c r="T153" s="132">
        <v>67</v>
      </c>
      <c r="U153" t="s">
        <v>2051</v>
      </c>
      <c r="V153" s="133">
        <v>145</v>
      </c>
      <c r="W153" s="307">
        <v>72</v>
      </c>
      <c r="X153" s="308" t="s">
        <v>1294</v>
      </c>
      <c r="Y153" s="309">
        <v>103</v>
      </c>
      <c r="Z153" s="275">
        <v>66</v>
      </c>
      <c r="AA153" s="275" t="s">
        <v>559</v>
      </c>
      <c r="AB153" s="275">
        <v>104</v>
      </c>
      <c r="AC153" s="81">
        <v>62</v>
      </c>
      <c r="AD153" s="82">
        <v>178938</v>
      </c>
      <c r="AE153" s="83">
        <v>100</v>
      </c>
      <c r="AF153" s="63">
        <v>69</v>
      </c>
      <c r="AG153" s="14">
        <v>165593</v>
      </c>
      <c r="AH153" s="64">
        <v>147</v>
      </c>
      <c r="AI153" s="81">
        <v>58</v>
      </c>
      <c r="AJ153" s="82">
        <v>149725</v>
      </c>
      <c r="AK153" s="83">
        <v>180</v>
      </c>
      <c r="AL153" s="63">
        <v>38</v>
      </c>
      <c r="AM153" s="14">
        <v>145977</v>
      </c>
      <c r="AN153" s="64">
        <v>108</v>
      </c>
      <c r="AO153" s="78">
        <v>55</v>
      </c>
      <c r="AP153" s="79">
        <v>157110</v>
      </c>
      <c r="AQ153" s="80">
        <v>90</v>
      </c>
      <c r="AR153" s="63">
        <v>44</v>
      </c>
      <c r="AS153" s="14">
        <v>152799</v>
      </c>
      <c r="AT153" s="64">
        <v>94</v>
      </c>
      <c r="AU153" s="81">
        <v>63</v>
      </c>
      <c r="AV153" s="82">
        <v>199060</v>
      </c>
      <c r="AW153" s="83">
        <v>121</v>
      </c>
      <c r="AX153" s="63">
        <v>63</v>
      </c>
      <c r="AY153" s="14">
        <v>191133</v>
      </c>
      <c r="AZ153" s="64">
        <v>75</v>
      </c>
      <c r="BA153" s="81">
        <v>78</v>
      </c>
      <c r="BB153" s="82">
        <v>168195</v>
      </c>
      <c r="BC153" s="83">
        <v>116</v>
      </c>
      <c r="BD153" s="63">
        <v>100</v>
      </c>
      <c r="BE153" s="14">
        <v>165569</v>
      </c>
      <c r="BF153" s="64">
        <v>72</v>
      </c>
      <c r="BG153" s="81">
        <v>72</v>
      </c>
      <c r="BH153" s="82">
        <v>140303</v>
      </c>
      <c r="BI153" s="83">
        <v>85</v>
      </c>
      <c r="BJ153" s="63">
        <v>91</v>
      </c>
      <c r="BK153" s="14">
        <v>142754</v>
      </c>
      <c r="BL153" s="64">
        <v>115</v>
      </c>
      <c r="BM153" s="81"/>
      <c r="BN153" s="82"/>
      <c r="BO153" s="83"/>
      <c r="BP153" s="63"/>
      <c r="BR153" s="64"/>
    </row>
    <row r="154" spans="1:70" x14ac:dyDescent="0.2">
      <c r="A154" t="s">
        <v>182</v>
      </c>
      <c r="B154" s="527">
        <v>9</v>
      </c>
      <c r="C154" s="528" t="s">
        <v>6541</v>
      </c>
      <c r="D154" s="529">
        <v>30</v>
      </c>
      <c r="E154" s="439">
        <v>6</v>
      </c>
      <c r="F154" s="440" t="s">
        <v>5828</v>
      </c>
      <c r="G154" s="441">
        <v>28</v>
      </c>
      <c r="H154" s="132">
        <v>12</v>
      </c>
      <c r="I154" t="s">
        <v>5081</v>
      </c>
      <c r="J154" s="133">
        <v>174</v>
      </c>
      <c r="K154" s="439">
        <v>10</v>
      </c>
      <c r="L154" s="440" t="s">
        <v>4334</v>
      </c>
      <c r="M154" s="441">
        <v>87</v>
      </c>
      <c r="N154" s="132">
        <v>8</v>
      </c>
      <c r="O154" t="s">
        <v>3577</v>
      </c>
      <c r="P154" s="133">
        <v>74</v>
      </c>
      <c r="Q154" s="308">
        <v>8</v>
      </c>
      <c r="R154" s="308" t="s">
        <v>2803</v>
      </c>
      <c r="S154" s="308">
        <v>66</v>
      </c>
      <c r="T154" s="132">
        <v>8</v>
      </c>
      <c r="U154" t="s">
        <v>2052</v>
      </c>
      <c r="V154" s="133">
        <v>79</v>
      </c>
      <c r="W154" s="307">
        <v>9</v>
      </c>
      <c r="X154" s="308" t="s">
        <v>1295</v>
      </c>
      <c r="Y154" s="309">
        <v>104</v>
      </c>
      <c r="Z154" s="275">
        <v>9</v>
      </c>
      <c r="AA154" s="275" t="s">
        <v>560</v>
      </c>
      <c r="AB154" s="275">
        <v>166</v>
      </c>
      <c r="AC154" s="81">
        <v>17</v>
      </c>
      <c r="AD154" s="82">
        <v>171535</v>
      </c>
      <c r="AE154" s="83">
        <v>113</v>
      </c>
      <c r="AF154" s="63">
        <v>7</v>
      </c>
      <c r="AG154" s="14">
        <v>159429</v>
      </c>
      <c r="AH154" s="64">
        <v>256</v>
      </c>
      <c r="AI154" s="81">
        <v>6</v>
      </c>
      <c r="AJ154" s="82">
        <v>114667</v>
      </c>
      <c r="AK154" s="83">
        <v>105</v>
      </c>
      <c r="AL154" s="63">
        <v>8</v>
      </c>
      <c r="AM154" s="14">
        <v>165438</v>
      </c>
      <c r="AN154" s="64">
        <v>284</v>
      </c>
      <c r="AO154" s="78">
        <v>11</v>
      </c>
      <c r="AP154" s="79">
        <v>158609</v>
      </c>
      <c r="AQ154" s="80">
        <v>127</v>
      </c>
      <c r="AR154" s="63">
        <v>7</v>
      </c>
      <c r="AS154" s="14">
        <v>139000</v>
      </c>
      <c r="AT154" s="64">
        <v>196</v>
      </c>
      <c r="AU154" s="81">
        <v>11</v>
      </c>
      <c r="AV154" s="82">
        <v>225073</v>
      </c>
      <c r="AW154" s="83">
        <v>129</v>
      </c>
      <c r="AX154" s="63">
        <v>10</v>
      </c>
      <c r="AY154" s="14">
        <v>269570</v>
      </c>
      <c r="AZ154" s="64">
        <v>76</v>
      </c>
      <c r="BA154" s="81">
        <v>14</v>
      </c>
      <c r="BB154" s="82">
        <v>176782</v>
      </c>
      <c r="BC154" s="83">
        <v>84</v>
      </c>
      <c r="BD154" s="63">
        <v>15</v>
      </c>
      <c r="BE154" s="14">
        <v>208978</v>
      </c>
      <c r="BF154" s="64">
        <v>85</v>
      </c>
      <c r="BG154" s="81">
        <v>17</v>
      </c>
      <c r="BH154" s="82">
        <v>159869</v>
      </c>
      <c r="BI154" s="83">
        <v>176</v>
      </c>
      <c r="BJ154" s="63">
        <v>10</v>
      </c>
      <c r="BK154" s="14">
        <v>137970</v>
      </c>
      <c r="BL154" s="64">
        <v>138</v>
      </c>
      <c r="BM154" s="81"/>
      <c r="BN154" s="82"/>
      <c r="BO154" s="83"/>
      <c r="BP154" s="63"/>
      <c r="BR154" s="64"/>
    </row>
    <row r="155" spans="1:70" x14ac:dyDescent="0.2">
      <c r="A155" t="s">
        <v>183</v>
      </c>
      <c r="B155" s="527">
        <v>9</v>
      </c>
      <c r="C155" s="528" t="s">
        <v>6542</v>
      </c>
      <c r="D155" s="529">
        <v>48</v>
      </c>
      <c r="E155" s="439">
        <v>8</v>
      </c>
      <c r="F155" s="440" t="s">
        <v>5829</v>
      </c>
      <c r="G155" s="441">
        <v>28</v>
      </c>
      <c r="H155" s="132">
        <v>12</v>
      </c>
      <c r="I155" t="s">
        <v>5082</v>
      </c>
      <c r="J155" s="133">
        <v>10</v>
      </c>
      <c r="K155" s="439">
        <v>5</v>
      </c>
      <c r="L155" s="440" t="s">
        <v>4335</v>
      </c>
      <c r="M155" s="441">
        <v>91</v>
      </c>
      <c r="N155" s="132">
        <v>6</v>
      </c>
      <c r="O155" t="s">
        <v>3578</v>
      </c>
      <c r="P155" s="133">
        <v>47</v>
      </c>
      <c r="Q155" s="308">
        <v>6</v>
      </c>
      <c r="R155" s="308" t="s">
        <v>1422</v>
      </c>
      <c r="S155" s="308">
        <v>62</v>
      </c>
      <c r="T155" s="132">
        <v>10</v>
      </c>
      <c r="U155" t="s">
        <v>2053</v>
      </c>
      <c r="V155" s="133">
        <v>71</v>
      </c>
      <c r="W155" s="307">
        <v>8</v>
      </c>
      <c r="X155" s="308" t="s">
        <v>1296</v>
      </c>
      <c r="Y155" s="309">
        <v>124</v>
      </c>
      <c r="Z155" s="275">
        <v>9</v>
      </c>
      <c r="AA155" s="275" t="s">
        <v>561</v>
      </c>
      <c r="AB155" s="275">
        <v>177</v>
      </c>
      <c r="AC155" s="81">
        <v>4</v>
      </c>
      <c r="AD155" s="82">
        <v>458750</v>
      </c>
      <c r="AE155" s="83">
        <v>124</v>
      </c>
      <c r="AF155" s="63">
        <v>8</v>
      </c>
      <c r="AG155" s="14">
        <v>224062</v>
      </c>
      <c r="AH155" s="64">
        <v>117</v>
      </c>
      <c r="AI155" s="81">
        <v>5</v>
      </c>
      <c r="AJ155" s="82">
        <v>228100</v>
      </c>
      <c r="AK155" s="83">
        <v>142</v>
      </c>
      <c r="AL155" s="63">
        <v>3</v>
      </c>
      <c r="AM155" s="14">
        <v>160667</v>
      </c>
      <c r="AN155" s="64">
        <v>94</v>
      </c>
      <c r="AO155" s="78">
        <v>6</v>
      </c>
      <c r="AP155" s="79">
        <v>228833</v>
      </c>
      <c r="AQ155" s="80">
        <v>118</v>
      </c>
      <c r="AR155" s="63">
        <v>4</v>
      </c>
      <c r="AS155" s="14">
        <v>320550</v>
      </c>
      <c r="AT155" s="64">
        <v>128</v>
      </c>
      <c r="AU155" s="81">
        <v>1</v>
      </c>
      <c r="AV155" s="82">
        <v>151500</v>
      </c>
      <c r="AW155" s="83">
        <v>3</v>
      </c>
      <c r="AX155" s="63">
        <v>4</v>
      </c>
      <c r="AY155" s="14">
        <v>312425</v>
      </c>
      <c r="AZ155" s="64">
        <v>21</v>
      </c>
      <c r="BA155" s="81">
        <v>3</v>
      </c>
      <c r="BB155" s="82">
        <v>431967</v>
      </c>
      <c r="BC155" s="83">
        <v>106</v>
      </c>
      <c r="BD155" s="63">
        <v>3</v>
      </c>
      <c r="BE155" s="14">
        <v>204500</v>
      </c>
      <c r="BF155" s="64">
        <v>2</v>
      </c>
      <c r="BG155" s="81">
        <v>7</v>
      </c>
      <c r="BH155" s="82">
        <v>397071</v>
      </c>
      <c r="BI155" s="83">
        <v>158</v>
      </c>
      <c r="BJ155" s="63">
        <v>3</v>
      </c>
      <c r="BK155" s="14">
        <v>308833</v>
      </c>
      <c r="BL155" s="64">
        <v>186</v>
      </c>
      <c r="BM155" s="81"/>
      <c r="BN155" s="82"/>
      <c r="BO155" s="83"/>
      <c r="BP155" s="63"/>
      <c r="BR155" s="64"/>
    </row>
    <row r="156" spans="1:70" x14ac:dyDescent="0.2">
      <c r="A156" t="s">
        <v>184</v>
      </c>
      <c r="B156" s="527">
        <v>2</v>
      </c>
      <c r="C156" s="528" t="s">
        <v>6371</v>
      </c>
      <c r="D156" s="529">
        <v>53</v>
      </c>
      <c r="E156" s="439">
        <v>0</v>
      </c>
      <c r="F156" s="440" t="s">
        <v>270</v>
      </c>
      <c r="G156" s="441">
        <v>0</v>
      </c>
      <c r="H156" s="132">
        <v>0</v>
      </c>
      <c r="I156" t="s">
        <v>270</v>
      </c>
      <c r="J156" s="133">
        <v>0</v>
      </c>
      <c r="K156" s="439">
        <v>2</v>
      </c>
      <c r="L156" s="440" t="s">
        <v>4336</v>
      </c>
      <c r="M156" s="441">
        <v>83</v>
      </c>
      <c r="N156" s="132">
        <v>1</v>
      </c>
      <c r="O156" t="s">
        <v>3287</v>
      </c>
      <c r="P156" s="133">
        <v>121</v>
      </c>
      <c r="Q156" s="308">
        <v>1</v>
      </c>
      <c r="R156" s="308" t="s">
        <v>2804</v>
      </c>
      <c r="S156" s="308">
        <v>8</v>
      </c>
      <c r="T156" s="132">
        <v>1</v>
      </c>
      <c r="U156" t="s">
        <v>2054</v>
      </c>
      <c r="V156" s="133">
        <v>4</v>
      </c>
      <c r="W156" s="307">
        <v>0</v>
      </c>
      <c r="X156" s="308" t="s">
        <v>270</v>
      </c>
      <c r="Y156" s="309">
        <v>0</v>
      </c>
      <c r="Z156" s="275">
        <v>1</v>
      </c>
      <c r="AA156" s="275" t="s">
        <v>562</v>
      </c>
      <c r="AB156" s="275">
        <v>37</v>
      </c>
      <c r="AC156" s="81">
        <v>0</v>
      </c>
      <c r="AD156" s="82">
        <v>0</v>
      </c>
      <c r="AE156" s="83">
        <v>0</v>
      </c>
      <c r="AF156" s="63">
        <v>2</v>
      </c>
      <c r="AG156" s="14">
        <v>100000</v>
      </c>
      <c r="AH156" s="64">
        <v>158</v>
      </c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>
        <v>0</v>
      </c>
      <c r="BH156" s="82"/>
      <c r="BI156" s="83"/>
      <c r="BJ156" s="63">
        <v>0</v>
      </c>
      <c r="BK156" s="14"/>
      <c r="BL156" s="64"/>
      <c r="BM156" s="81"/>
      <c r="BN156" s="82"/>
      <c r="BO156" s="83"/>
      <c r="BP156" s="63"/>
      <c r="BR156" s="64"/>
    </row>
    <row r="157" spans="1:70" x14ac:dyDescent="0.2">
      <c r="A157" t="s">
        <v>185</v>
      </c>
      <c r="B157" s="527">
        <v>1</v>
      </c>
      <c r="C157" s="528" t="s">
        <v>6372</v>
      </c>
      <c r="D157" s="529">
        <v>29</v>
      </c>
      <c r="E157" s="439">
        <v>6</v>
      </c>
      <c r="F157" s="440" t="s">
        <v>5830</v>
      </c>
      <c r="G157" s="441">
        <v>29</v>
      </c>
      <c r="H157" s="132">
        <v>6</v>
      </c>
      <c r="I157" t="s">
        <v>5083</v>
      </c>
      <c r="J157" s="133">
        <v>27</v>
      </c>
      <c r="K157" s="439">
        <v>2</v>
      </c>
      <c r="L157" s="440" t="s">
        <v>4337</v>
      </c>
      <c r="M157" s="441">
        <v>217</v>
      </c>
      <c r="N157" s="132">
        <v>7</v>
      </c>
      <c r="O157" t="s">
        <v>3579</v>
      </c>
      <c r="P157" s="133">
        <v>60</v>
      </c>
      <c r="Q157" s="308">
        <v>11</v>
      </c>
      <c r="R157" s="308" t="s">
        <v>2805</v>
      </c>
      <c r="S157" s="308">
        <v>87</v>
      </c>
      <c r="T157" s="132">
        <v>4</v>
      </c>
      <c r="U157" t="s">
        <v>2055</v>
      </c>
      <c r="V157" s="133">
        <v>244</v>
      </c>
      <c r="W157" s="307">
        <v>3</v>
      </c>
      <c r="X157" s="308" t="s">
        <v>1297</v>
      </c>
      <c r="Y157" s="309">
        <v>147</v>
      </c>
      <c r="Z157" s="275">
        <v>4</v>
      </c>
      <c r="AA157" s="275" t="s">
        <v>563</v>
      </c>
      <c r="AB157" s="275">
        <v>85</v>
      </c>
      <c r="AC157" s="81">
        <v>3</v>
      </c>
      <c r="AD157" s="82">
        <v>290833</v>
      </c>
      <c r="AE157" s="83">
        <v>124</v>
      </c>
      <c r="AF157" s="63">
        <v>2</v>
      </c>
      <c r="AG157" s="14">
        <v>126918</v>
      </c>
      <c r="AH157" s="64">
        <v>73</v>
      </c>
      <c r="AI157" s="81">
        <v>7</v>
      </c>
      <c r="AJ157" s="82">
        <v>154643</v>
      </c>
      <c r="AK157" s="83">
        <v>134</v>
      </c>
      <c r="AL157" s="63">
        <v>5</v>
      </c>
      <c r="AM157" s="14">
        <v>148600</v>
      </c>
      <c r="AN157" s="64">
        <v>247</v>
      </c>
      <c r="AO157" s="78">
        <v>5</v>
      </c>
      <c r="AP157" s="79">
        <v>183300</v>
      </c>
      <c r="AQ157" s="80">
        <v>70</v>
      </c>
      <c r="AR157" s="63">
        <v>3</v>
      </c>
      <c r="AS157" s="14">
        <v>169033</v>
      </c>
      <c r="AT157" s="64">
        <v>30</v>
      </c>
      <c r="AU157" s="81">
        <v>4</v>
      </c>
      <c r="AV157" s="82">
        <v>297125</v>
      </c>
      <c r="AW157" s="83">
        <v>207</v>
      </c>
      <c r="AX157" s="63">
        <v>6</v>
      </c>
      <c r="AY157" s="14">
        <v>200983</v>
      </c>
      <c r="AZ157" s="64">
        <v>111</v>
      </c>
      <c r="BA157" s="81">
        <v>6</v>
      </c>
      <c r="BB157" s="82">
        <v>201300</v>
      </c>
      <c r="BC157" s="83">
        <v>57</v>
      </c>
      <c r="BD157" s="63">
        <v>5</v>
      </c>
      <c r="BE157" s="14">
        <v>3255800</v>
      </c>
      <c r="BF157" s="64">
        <v>50</v>
      </c>
      <c r="BG157" s="81">
        <v>7</v>
      </c>
      <c r="BH157" s="82">
        <v>250832</v>
      </c>
      <c r="BI157" s="83">
        <v>78</v>
      </c>
      <c r="BJ157" s="63">
        <v>10</v>
      </c>
      <c r="BK157" s="14">
        <v>215800</v>
      </c>
      <c r="BL157" s="64">
        <v>88</v>
      </c>
      <c r="BM157" s="81"/>
      <c r="BN157" s="82"/>
      <c r="BO157" s="83"/>
      <c r="BP157" s="63"/>
      <c r="BR157" s="64"/>
    </row>
    <row r="158" spans="1:70" x14ac:dyDescent="0.2">
      <c r="A158" t="s">
        <v>13</v>
      </c>
      <c r="B158" s="527">
        <v>271</v>
      </c>
      <c r="C158" s="528" t="s">
        <v>6543</v>
      </c>
      <c r="D158" s="529">
        <v>21</v>
      </c>
      <c r="E158" s="439">
        <v>333</v>
      </c>
      <c r="F158" s="440" t="s">
        <v>5831</v>
      </c>
      <c r="G158" s="441">
        <v>17</v>
      </c>
      <c r="H158" s="132">
        <v>392</v>
      </c>
      <c r="I158" t="s">
        <v>5084</v>
      </c>
      <c r="J158" s="133">
        <v>26</v>
      </c>
      <c r="K158" s="439">
        <v>328</v>
      </c>
      <c r="L158" s="440" t="s">
        <v>4338</v>
      </c>
      <c r="M158" s="441">
        <v>43</v>
      </c>
      <c r="N158" s="132">
        <v>354</v>
      </c>
      <c r="O158" t="s">
        <v>3580</v>
      </c>
      <c r="P158" s="133">
        <v>50</v>
      </c>
      <c r="Q158" s="308">
        <v>356</v>
      </c>
      <c r="R158" s="308" t="s">
        <v>2806</v>
      </c>
      <c r="S158" s="308">
        <v>48</v>
      </c>
      <c r="T158" s="132">
        <v>331</v>
      </c>
      <c r="U158" t="s">
        <v>2056</v>
      </c>
      <c r="V158" s="133">
        <v>56</v>
      </c>
      <c r="W158" s="307">
        <v>368</v>
      </c>
      <c r="X158" s="308" t="s">
        <v>1298</v>
      </c>
      <c r="Y158" s="309">
        <v>76</v>
      </c>
      <c r="Z158" s="275">
        <v>329</v>
      </c>
      <c r="AA158" s="275" t="s">
        <v>564</v>
      </c>
      <c r="AB158" s="275">
        <v>86</v>
      </c>
      <c r="AC158" s="81">
        <v>330</v>
      </c>
      <c r="AD158" s="82">
        <v>105140</v>
      </c>
      <c r="AE158" s="83">
        <v>109</v>
      </c>
      <c r="AF158" s="63">
        <v>338</v>
      </c>
      <c r="AG158" s="14">
        <v>104293</v>
      </c>
      <c r="AH158" s="64">
        <v>109</v>
      </c>
      <c r="AI158" s="81">
        <v>313</v>
      </c>
      <c r="AJ158" s="82">
        <v>92094</v>
      </c>
      <c r="AK158" s="83">
        <v>120</v>
      </c>
      <c r="AL158" s="63">
        <v>250</v>
      </c>
      <c r="AM158" s="14">
        <v>97934</v>
      </c>
      <c r="AN158" s="64">
        <v>109</v>
      </c>
      <c r="AO158" s="78">
        <v>273</v>
      </c>
      <c r="AP158" s="79">
        <v>106285</v>
      </c>
      <c r="AQ158" s="80">
        <v>91</v>
      </c>
      <c r="AR158" s="63">
        <v>203</v>
      </c>
      <c r="AS158" s="14">
        <v>118540</v>
      </c>
      <c r="AT158" s="64">
        <v>103</v>
      </c>
      <c r="AU158" s="81">
        <v>279</v>
      </c>
      <c r="AV158" s="82">
        <v>125948</v>
      </c>
      <c r="AW158" s="83">
        <v>97</v>
      </c>
      <c r="AX158" s="63">
        <v>346</v>
      </c>
      <c r="AY158" s="14">
        <v>129109</v>
      </c>
      <c r="AZ158" s="64">
        <v>87</v>
      </c>
      <c r="BA158" s="81">
        <v>415</v>
      </c>
      <c r="BB158" s="82">
        <v>120977</v>
      </c>
      <c r="BC158" s="83">
        <v>77</v>
      </c>
      <c r="BD158" s="63">
        <v>434</v>
      </c>
      <c r="BE158" s="14">
        <v>124719</v>
      </c>
      <c r="BF158" s="64">
        <v>68</v>
      </c>
      <c r="BG158" s="81">
        <v>394</v>
      </c>
      <c r="BH158" s="82">
        <v>115126</v>
      </c>
      <c r="BI158" s="83">
        <v>79</v>
      </c>
      <c r="BJ158" s="63">
        <v>366</v>
      </c>
      <c r="BK158" s="14">
        <v>109034</v>
      </c>
      <c r="BL158" s="64">
        <v>89</v>
      </c>
      <c r="BM158" s="81"/>
      <c r="BN158" s="82"/>
      <c r="BO158" s="83"/>
      <c r="BP158" s="63"/>
      <c r="BR158" s="64"/>
    </row>
    <row r="159" spans="1:70" x14ac:dyDescent="0.2">
      <c r="A159" t="s">
        <v>186</v>
      </c>
      <c r="B159" s="527">
        <v>43</v>
      </c>
      <c r="C159" s="528" t="s">
        <v>6544</v>
      </c>
      <c r="D159" s="529">
        <v>14</v>
      </c>
      <c r="E159" s="439">
        <v>62</v>
      </c>
      <c r="F159" s="440" t="s">
        <v>5832</v>
      </c>
      <c r="G159" s="441">
        <v>26</v>
      </c>
      <c r="H159" s="132">
        <v>53</v>
      </c>
      <c r="I159" t="s">
        <v>5085</v>
      </c>
      <c r="J159" s="133">
        <v>16</v>
      </c>
      <c r="K159" s="439">
        <v>59</v>
      </c>
      <c r="L159" s="440" t="s">
        <v>4339</v>
      </c>
      <c r="M159" s="441">
        <v>77</v>
      </c>
      <c r="N159" s="132">
        <v>51</v>
      </c>
      <c r="O159" t="s">
        <v>3581</v>
      </c>
      <c r="P159" s="133">
        <v>54</v>
      </c>
      <c r="Q159" s="308">
        <v>55</v>
      </c>
      <c r="R159" s="308" t="s">
        <v>2807</v>
      </c>
      <c r="S159" s="308">
        <v>56</v>
      </c>
      <c r="T159" s="132">
        <v>50</v>
      </c>
      <c r="U159" t="s">
        <v>2057</v>
      </c>
      <c r="V159" s="133">
        <v>84</v>
      </c>
      <c r="W159" s="307">
        <v>46</v>
      </c>
      <c r="X159" s="308" t="s">
        <v>1299</v>
      </c>
      <c r="Y159" s="309">
        <v>75</v>
      </c>
      <c r="Z159" s="275">
        <v>58</v>
      </c>
      <c r="AA159" s="275" t="s">
        <v>565</v>
      </c>
      <c r="AB159" s="275">
        <v>120</v>
      </c>
      <c r="AC159" s="81">
        <v>49</v>
      </c>
      <c r="AD159" s="82">
        <v>169262</v>
      </c>
      <c r="AE159" s="83">
        <v>103</v>
      </c>
      <c r="AF159" s="63">
        <v>65</v>
      </c>
      <c r="AG159" s="14">
        <v>172954</v>
      </c>
      <c r="AH159" s="64">
        <v>129</v>
      </c>
      <c r="AI159" s="81">
        <v>43</v>
      </c>
      <c r="AJ159" s="82">
        <v>175260</v>
      </c>
      <c r="AK159" s="83">
        <v>153</v>
      </c>
      <c r="AL159" s="63">
        <v>31</v>
      </c>
      <c r="AM159" s="14">
        <v>134880</v>
      </c>
      <c r="AN159" s="64">
        <v>101</v>
      </c>
      <c r="AO159" s="78">
        <v>42</v>
      </c>
      <c r="AP159" s="79">
        <v>170385</v>
      </c>
      <c r="AQ159" s="80">
        <v>114</v>
      </c>
      <c r="AR159" s="63">
        <v>40</v>
      </c>
      <c r="AS159" s="14">
        <v>145964</v>
      </c>
      <c r="AT159" s="64">
        <v>123</v>
      </c>
      <c r="AU159" s="81">
        <v>44</v>
      </c>
      <c r="AV159" s="82">
        <v>157778</v>
      </c>
      <c r="AW159" s="83">
        <v>105</v>
      </c>
      <c r="AX159" s="63">
        <v>64</v>
      </c>
      <c r="AY159" s="14">
        <v>201886</v>
      </c>
      <c r="AZ159" s="64">
        <v>135</v>
      </c>
      <c r="BA159" s="81">
        <v>67</v>
      </c>
      <c r="BB159" s="82">
        <v>161267</v>
      </c>
      <c r="BC159" s="83">
        <v>102</v>
      </c>
      <c r="BD159" s="63">
        <v>48</v>
      </c>
      <c r="BE159" s="14">
        <v>159631</v>
      </c>
      <c r="BF159" s="64">
        <v>62</v>
      </c>
      <c r="BG159" s="81">
        <v>45</v>
      </c>
      <c r="BH159" s="82">
        <v>153950</v>
      </c>
      <c r="BI159" s="83">
        <v>111</v>
      </c>
      <c r="BJ159" s="63">
        <v>50</v>
      </c>
      <c r="BK159" s="14">
        <v>136386</v>
      </c>
      <c r="BL159" s="64">
        <v>106</v>
      </c>
      <c r="BM159" s="81"/>
      <c r="BN159" s="82"/>
      <c r="BO159" s="83"/>
      <c r="BP159" s="63"/>
      <c r="BR159" s="64"/>
    </row>
    <row r="160" spans="1:70" x14ac:dyDescent="0.2">
      <c r="A160" t="s">
        <v>187</v>
      </c>
      <c r="B160" s="527">
        <v>3</v>
      </c>
      <c r="C160" s="528" t="s">
        <v>6545</v>
      </c>
      <c r="D160" s="529">
        <v>72</v>
      </c>
      <c r="E160" s="439">
        <v>4</v>
      </c>
      <c r="F160" s="440" t="s">
        <v>5642</v>
      </c>
      <c r="G160" s="441">
        <v>27</v>
      </c>
      <c r="H160" s="132">
        <v>4</v>
      </c>
      <c r="I160" t="s">
        <v>5086</v>
      </c>
      <c r="J160" s="133">
        <v>14</v>
      </c>
      <c r="K160" s="439">
        <v>6</v>
      </c>
      <c r="L160" s="440" t="s">
        <v>4340</v>
      </c>
      <c r="M160" s="441">
        <v>137</v>
      </c>
      <c r="N160" s="132">
        <v>5</v>
      </c>
      <c r="O160" t="s">
        <v>3582</v>
      </c>
      <c r="P160" s="133">
        <v>21</v>
      </c>
      <c r="Q160" s="308">
        <v>4</v>
      </c>
      <c r="R160" s="308" t="s">
        <v>2808</v>
      </c>
      <c r="S160" s="308">
        <v>112</v>
      </c>
      <c r="T160" s="132">
        <v>7</v>
      </c>
      <c r="U160" t="s">
        <v>2058</v>
      </c>
      <c r="V160" s="133">
        <v>140</v>
      </c>
      <c r="W160" s="307">
        <v>7</v>
      </c>
      <c r="X160" s="308" t="s">
        <v>1300</v>
      </c>
      <c r="Y160" s="309">
        <v>206</v>
      </c>
      <c r="Z160" s="275">
        <v>5</v>
      </c>
      <c r="AA160" s="275" t="s">
        <v>368</v>
      </c>
      <c r="AB160" s="275">
        <v>155</v>
      </c>
      <c r="AC160" s="81">
        <v>0</v>
      </c>
      <c r="AD160" s="82">
        <v>0</v>
      </c>
      <c r="AE160" s="83">
        <v>0</v>
      </c>
      <c r="AF160" s="63">
        <v>4</v>
      </c>
      <c r="AG160" s="14">
        <v>124000</v>
      </c>
      <c r="AH160" s="64">
        <v>151</v>
      </c>
      <c r="AI160" s="81">
        <v>0</v>
      </c>
      <c r="AJ160" s="82"/>
      <c r="AK160" s="83"/>
      <c r="AL160" s="63">
        <v>3</v>
      </c>
      <c r="AM160" s="14">
        <v>112333</v>
      </c>
      <c r="AN160" s="64">
        <v>115</v>
      </c>
      <c r="AO160" s="78">
        <v>3</v>
      </c>
      <c r="AP160" s="79">
        <v>155833</v>
      </c>
      <c r="AQ160" s="80">
        <v>107</v>
      </c>
      <c r="AR160" s="63">
        <v>3</v>
      </c>
      <c r="AS160" s="14">
        <v>173167</v>
      </c>
      <c r="AT160" s="64">
        <v>71</v>
      </c>
      <c r="AU160" s="81">
        <v>2</v>
      </c>
      <c r="AV160" s="82">
        <v>155000</v>
      </c>
      <c r="AW160" s="83">
        <v>4</v>
      </c>
      <c r="AX160" s="63">
        <v>1</v>
      </c>
      <c r="AY160" s="14">
        <v>226800</v>
      </c>
      <c r="AZ160" s="64">
        <v>225</v>
      </c>
      <c r="BA160" s="81">
        <v>2</v>
      </c>
      <c r="BB160" s="82">
        <v>324000</v>
      </c>
      <c r="BC160" s="83">
        <v>117</v>
      </c>
      <c r="BD160" s="63">
        <v>0</v>
      </c>
      <c r="BE160" s="14"/>
      <c r="BF160" s="64"/>
      <c r="BG160" s="81">
        <v>5</v>
      </c>
      <c r="BH160" s="82">
        <v>236700</v>
      </c>
      <c r="BI160" s="83">
        <v>43</v>
      </c>
      <c r="BJ160" s="63">
        <v>0</v>
      </c>
      <c r="BK160" s="14"/>
      <c r="BL160" s="64"/>
      <c r="BM160" s="81"/>
      <c r="BN160" s="82"/>
      <c r="BO160" s="83"/>
      <c r="BP160" s="63"/>
      <c r="BR160" s="64"/>
    </row>
    <row r="161" spans="1:70" x14ac:dyDescent="0.2">
      <c r="A161" t="s">
        <v>188</v>
      </c>
      <c r="B161" s="527">
        <v>0</v>
      </c>
      <c r="C161" s="528" t="s">
        <v>270</v>
      </c>
      <c r="D161" s="529">
        <v>0</v>
      </c>
      <c r="E161" s="439">
        <v>1</v>
      </c>
      <c r="F161" s="440" t="s">
        <v>4064</v>
      </c>
      <c r="G161" s="441">
        <v>4</v>
      </c>
      <c r="H161" s="132">
        <v>6</v>
      </c>
      <c r="I161" t="s">
        <v>5087</v>
      </c>
      <c r="J161" s="133">
        <v>48</v>
      </c>
      <c r="K161" s="439">
        <v>5</v>
      </c>
      <c r="L161" s="440" t="s">
        <v>4341</v>
      </c>
      <c r="M161" s="441">
        <v>44</v>
      </c>
      <c r="N161" s="132">
        <v>5</v>
      </c>
      <c r="O161" t="s">
        <v>3583</v>
      </c>
      <c r="P161" s="133">
        <v>29</v>
      </c>
      <c r="Q161" s="308">
        <v>7</v>
      </c>
      <c r="R161" s="308" t="s">
        <v>2809</v>
      </c>
      <c r="S161" s="308">
        <v>53</v>
      </c>
      <c r="T161" s="132">
        <v>2</v>
      </c>
      <c r="U161" t="s">
        <v>2059</v>
      </c>
      <c r="V161" s="133">
        <v>125</v>
      </c>
      <c r="W161" s="307">
        <v>4</v>
      </c>
      <c r="X161" s="308" t="s">
        <v>1301</v>
      </c>
      <c r="Y161" s="309">
        <v>64</v>
      </c>
      <c r="Z161" s="275">
        <v>3</v>
      </c>
      <c r="AA161" s="275" t="s">
        <v>566</v>
      </c>
      <c r="AB161" s="275">
        <v>96</v>
      </c>
      <c r="AC161" s="81">
        <v>5</v>
      </c>
      <c r="AD161" s="82">
        <v>127600</v>
      </c>
      <c r="AE161" s="83">
        <v>113</v>
      </c>
      <c r="AF161" s="63">
        <v>2</v>
      </c>
      <c r="AG161" s="14">
        <v>83750</v>
      </c>
      <c r="AH161" s="64">
        <v>73</v>
      </c>
      <c r="AI161" s="81">
        <v>2</v>
      </c>
      <c r="AJ161" s="82">
        <v>92950</v>
      </c>
      <c r="AK161" s="83">
        <v>23</v>
      </c>
      <c r="AL161" s="63">
        <v>1</v>
      </c>
      <c r="AM161" s="14">
        <v>59000</v>
      </c>
      <c r="AN161" s="64">
        <v>9</v>
      </c>
      <c r="AO161" s="78">
        <v>3</v>
      </c>
      <c r="AP161" s="79">
        <v>126333</v>
      </c>
      <c r="AQ161" s="80">
        <v>54</v>
      </c>
      <c r="AR161" s="63">
        <v>3</v>
      </c>
      <c r="AS161" s="14">
        <v>99467</v>
      </c>
      <c r="AT161" s="64">
        <v>120</v>
      </c>
      <c r="AU161" s="81">
        <v>3</v>
      </c>
      <c r="AV161" s="82">
        <v>138667</v>
      </c>
      <c r="AW161" s="83">
        <v>163</v>
      </c>
      <c r="AX161" s="63">
        <v>7</v>
      </c>
      <c r="AY161" s="14">
        <v>148129</v>
      </c>
      <c r="AZ161" s="64">
        <v>58</v>
      </c>
      <c r="BA161" s="81">
        <v>4</v>
      </c>
      <c r="BB161" s="82">
        <v>146625</v>
      </c>
      <c r="BC161" s="83">
        <v>106</v>
      </c>
      <c r="BD161" s="63">
        <v>10</v>
      </c>
      <c r="BE161" s="14">
        <v>348810</v>
      </c>
      <c r="BF161" s="64">
        <v>51</v>
      </c>
      <c r="BG161" s="81">
        <v>3</v>
      </c>
      <c r="BH161" s="82">
        <v>139333</v>
      </c>
      <c r="BI161" s="83">
        <v>78</v>
      </c>
      <c r="BJ161" s="63">
        <v>4</v>
      </c>
      <c r="BK161" s="14">
        <v>119475</v>
      </c>
      <c r="BL161" s="64">
        <v>34</v>
      </c>
      <c r="BM161" s="81"/>
      <c r="BN161" s="82"/>
      <c r="BO161" s="83"/>
      <c r="BP161" s="63"/>
      <c r="BR161" s="64"/>
    </row>
    <row r="162" spans="1:70" x14ac:dyDescent="0.2">
      <c r="A162" s="37" t="s">
        <v>189</v>
      </c>
      <c r="B162" s="527">
        <v>8</v>
      </c>
      <c r="C162" s="528" t="s">
        <v>6546</v>
      </c>
      <c r="D162" s="529">
        <v>30</v>
      </c>
      <c r="E162" s="448">
        <v>23</v>
      </c>
      <c r="F162" s="443" t="s">
        <v>5833</v>
      </c>
      <c r="G162" s="444">
        <v>17</v>
      </c>
      <c r="H162" s="132">
        <v>13</v>
      </c>
      <c r="I162" t="s">
        <v>5088</v>
      </c>
      <c r="J162" s="133">
        <v>38</v>
      </c>
      <c r="K162" s="439">
        <v>13</v>
      </c>
      <c r="L162" s="440" t="s">
        <v>4342</v>
      </c>
      <c r="M162" s="441">
        <v>56</v>
      </c>
      <c r="N162" s="132">
        <v>20</v>
      </c>
      <c r="O162" t="s">
        <v>3584</v>
      </c>
      <c r="P162" s="133">
        <v>41</v>
      </c>
      <c r="Q162" s="308">
        <v>17</v>
      </c>
      <c r="R162" s="308" t="s">
        <v>2810</v>
      </c>
      <c r="S162" s="308">
        <v>53</v>
      </c>
      <c r="T162" s="132">
        <v>10</v>
      </c>
      <c r="U162" t="s">
        <v>2060</v>
      </c>
      <c r="V162" s="133">
        <v>41</v>
      </c>
      <c r="W162" s="310">
        <v>16</v>
      </c>
      <c r="X162" s="311" t="s">
        <v>1302</v>
      </c>
      <c r="Y162" s="312">
        <v>66</v>
      </c>
      <c r="Z162" s="275">
        <v>13</v>
      </c>
      <c r="AA162" s="275" t="s">
        <v>567</v>
      </c>
      <c r="AB162" s="275">
        <v>85</v>
      </c>
      <c r="AC162" s="84">
        <v>16</v>
      </c>
      <c r="AD162" s="85">
        <v>244166</v>
      </c>
      <c r="AE162" s="86">
        <v>112</v>
      </c>
      <c r="AF162" s="65">
        <v>19</v>
      </c>
      <c r="AG162" s="15">
        <v>251889</v>
      </c>
      <c r="AH162" s="66">
        <v>139</v>
      </c>
      <c r="AI162" s="84">
        <v>12</v>
      </c>
      <c r="AJ162" s="85">
        <v>202300</v>
      </c>
      <c r="AK162" s="86">
        <v>70</v>
      </c>
      <c r="AL162" s="65">
        <v>6</v>
      </c>
      <c r="AM162" s="15">
        <v>371167</v>
      </c>
      <c r="AN162" s="66">
        <v>88</v>
      </c>
      <c r="AO162" s="111">
        <v>9</v>
      </c>
      <c r="AP162" s="112">
        <v>223055</v>
      </c>
      <c r="AQ162" s="113">
        <v>60</v>
      </c>
      <c r="AR162" s="65">
        <v>9</v>
      </c>
      <c r="AS162" s="15">
        <v>175300</v>
      </c>
      <c r="AT162" s="66">
        <v>127</v>
      </c>
      <c r="AU162" s="84">
        <v>15</v>
      </c>
      <c r="AV162" s="85">
        <v>181918</v>
      </c>
      <c r="AW162" s="86">
        <v>123</v>
      </c>
      <c r="AX162" s="65">
        <v>16</v>
      </c>
      <c r="AY162" s="15">
        <v>252300</v>
      </c>
      <c r="AZ162" s="66">
        <v>100</v>
      </c>
      <c r="BA162" s="84">
        <v>13</v>
      </c>
      <c r="BB162" s="85">
        <v>296277</v>
      </c>
      <c r="BC162" s="86">
        <v>65</v>
      </c>
      <c r="BD162" s="65">
        <v>7</v>
      </c>
      <c r="BE162" s="15">
        <v>198182</v>
      </c>
      <c r="BF162" s="66">
        <v>117</v>
      </c>
      <c r="BG162" s="84">
        <v>16</v>
      </c>
      <c r="BH162" s="85">
        <v>169212</v>
      </c>
      <c r="BI162" s="86">
        <v>54</v>
      </c>
      <c r="BJ162" s="65">
        <v>8</v>
      </c>
      <c r="BK162" s="15">
        <v>155963</v>
      </c>
      <c r="BL162" s="66">
        <v>82</v>
      </c>
      <c r="BM162" s="84"/>
      <c r="BN162" s="85"/>
      <c r="BO162" s="86"/>
      <c r="BP162" s="65"/>
      <c r="BQ162" s="15"/>
      <c r="BR162" s="66"/>
    </row>
    <row r="163" spans="1:70" x14ac:dyDescent="0.2">
      <c r="A163" s="21" t="s">
        <v>193</v>
      </c>
      <c r="B163" s="388"/>
      <c r="C163" s="394"/>
      <c r="D163" s="390"/>
      <c r="E163" s="123"/>
      <c r="F163" s="124"/>
      <c r="G163" s="125"/>
      <c r="H163" s="388"/>
      <c r="I163" s="394"/>
      <c r="J163" s="390"/>
      <c r="K163" s="452"/>
      <c r="L163" s="453"/>
      <c r="M163" s="454"/>
      <c r="N163" s="394"/>
      <c r="O163" s="394"/>
      <c r="P163" s="390"/>
      <c r="Q163" s="378"/>
      <c r="R163" s="378"/>
      <c r="S163" s="379"/>
      <c r="T163" s="386"/>
      <c r="U163" s="393"/>
      <c r="V163" s="387"/>
      <c r="W163" s="325"/>
      <c r="X163" s="326"/>
      <c r="Y163" s="327"/>
      <c r="Z163" s="55"/>
      <c r="AA163" s="55"/>
      <c r="AB163" s="56"/>
      <c r="AC163" s="87"/>
      <c r="AD163" s="88"/>
      <c r="AE163" s="89"/>
      <c r="AF163" s="67"/>
      <c r="AG163" s="3"/>
      <c r="AH163" s="68"/>
      <c r="AI163" s="87"/>
      <c r="AJ163" s="88"/>
      <c r="AK163" s="89"/>
      <c r="AL163" s="67"/>
      <c r="AM163" s="3"/>
      <c r="AN163" s="68"/>
      <c r="AO163" s="81"/>
      <c r="AP163" s="82"/>
      <c r="AQ163" s="83"/>
      <c r="AR163" s="63"/>
      <c r="AT163" s="64"/>
      <c r="AU163" s="114"/>
      <c r="AV163" s="115"/>
      <c r="AW163" s="116"/>
      <c r="AX163" s="107"/>
      <c r="AY163" s="7"/>
      <c r="AZ163" s="108"/>
      <c r="BA163" s="145"/>
      <c r="BB163" s="146"/>
      <c r="BC163" s="147"/>
      <c r="BD163" s="126"/>
      <c r="BE163" s="17"/>
      <c r="BF163" s="127"/>
      <c r="BG163" s="145"/>
      <c r="BH163" s="146"/>
      <c r="BI163" s="147"/>
      <c r="BJ163" s="126"/>
      <c r="BK163" s="17"/>
      <c r="BL163" s="127"/>
      <c r="BM163" s="145"/>
      <c r="BN163" s="146"/>
      <c r="BO163" s="147"/>
      <c r="BP163" s="63"/>
      <c r="BR163" s="64"/>
    </row>
    <row r="164" spans="1:70" x14ac:dyDescent="0.2">
      <c r="A164" s="19">
        <v>38176</v>
      </c>
      <c r="B164" s="391">
        <v>2023</v>
      </c>
      <c r="C164" s="4"/>
      <c r="D164" s="392"/>
      <c r="E164" s="411">
        <v>2022</v>
      </c>
      <c r="F164" s="338"/>
      <c r="G164" s="339"/>
      <c r="H164" s="391">
        <v>2021</v>
      </c>
      <c r="I164" s="4"/>
      <c r="J164" s="392"/>
      <c r="K164" s="411">
        <v>2020</v>
      </c>
      <c r="L164" s="338"/>
      <c r="M164" s="339"/>
      <c r="N164" s="4">
        <v>2019</v>
      </c>
      <c r="O164" s="4"/>
      <c r="P164" s="392"/>
      <c r="Q164" s="338">
        <v>2018</v>
      </c>
      <c r="R164" s="338"/>
      <c r="S164" s="339"/>
      <c r="T164" s="391">
        <v>2017</v>
      </c>
      <c r="U164" s="4"/>
      <c r="V164" s="392"/>
      <c r="W164" s="325">
        <v>2016</v>
      </c>
      <c r="X164" s="329"/>
      <c r="Y164" s="330"/>
      <c r="Z164" s="3">
        <v>2015</v>
      </c>
      <c r="AA164" s="3"/>
      <c r="AB164" s="68"/>
      <c r="AC164" s="87">
        <v>2014</v>
      </c>
      <c r="AD164" s="88"/>
      <c r="AE164" s="89"/>
      <c r="AF164" s="67">
        <v>2013</v>
      </c>
      <c r="AG164" s="3"/>
      <c r="AH164" s="68"/>
      <c r="AI164" s="87">
        <v>2012</v>
      </c>
      <c r="AJ164" s="88"/>
      <c r="AK164" s="89"/>
      <c r="AL164" s="102">
        <v>2011</v>
      </c>
      <c r="AM164" s="103"/>
      <c r="AN164" s="104"/>
      <c r="AO164" s="117">
        <v>2010</v>
      </c>
      <c r="AP164" s="118"/>
      <c r="AQ164" s="119"/>
      <c r="AR164" s="102">
        <v>2009</v>
      </c>
      <c r="AS164" s="103"/>
      <c r="AT164" s="104"/>
      <c r="AU164" s="117">
        <v>2008</v>
      </c>
      <c r="AV164" s="118"/>
      <c r="AW164" s="119"/>
      <c r="AX164" s="102">
        <v>2007</v>
      </c>
      <c r="AY164" s="103"/>
      <c r="AZ164" s="104"/>
      <c r="BA164" s="117">
        <v>2006</v>
      </c>
      <c r="BB164" s="118"/>
      <c r="BC164" s="119"/>
      <c r="BD164" s="67">
        <v>2005</v>
      </c>
      <c r="BE164" s="3"/>
      <c r="BF164" s="68"/>
      <c r="BG164" s="87">
        <v>2004</v>
      </c>
      <c r="BH164" s="88"/>
      <c r="BI164" s="89"/>
      <c r="BJ164" s="67">
        <v>2003</v>
      </c>
      <c r="BK164" s="3"/>
      <c r="BL164" s="68"/>
      <c r="BM164" s="87">
        <v>2002</v>
      </c>
      <c r="BN164" s="88"/>
      <c r="BO164" s="89"/>
      <c r="BP164" s="67">
        <v>2001</v>
      </c>
      <c r="BR164" s="64"/>
    </row>
    <row r="165" spans="1:70" x14ac:dyDescent="0.2">
      <c r="A165" s="19"/>
      <c r="B165" s="391" t="s">
        <v>262</v>
      </c>
      <c r="C165" s="4" t="s">
        <v>263</v>
      </c>
      <c r="D165" s="392" t="s">
        <v>264</v>
      </c>
      <c r="E165" s="226" t="s">
        <v>262</v>
      </c>
      <c r="F165" s="227" t="s">
        <v>263</v>
      </c>
      <c r="G165" s="228" t="s">
        <v>264</v>
      </c>
      <c r="H165" s="391" t="s">
        <v>262</v>
      </c>
      <c r="I165" s="4" t="s">
        <v>263</v>
      </c>
      <c r="J165" s="392" t="s">
        <v>264</v>
      </c>
      <c r="K165" s="226" t="s">
        <v>262</v>
      </c>
      <c r="L165" s="227" t="s">
        <v>263</v>
      </c>
      <c r="M165" s="228" t="s">
        <v>264</v>
      </c>
      <c r="N165" s="4" t="s">
        <v>262</v>
      </c>
      <c r="O165" s="4" t="s">
        <v>263</v>
      </c>
      <c r="P165" s="392" t="s">
        <v>264</v>
      </c>
      <c r="Q165" s="338" t="s">
        <v>262</v>
      </c>
      <c r="R165" s="338" t="s">
        <v>263</v>
      </c>
      <c r="S165" s="339" t="s">
        <v>264</v>
      </c>
      <c r="T165" s="391" t="s">
        <v>262</v>
      </c>
      <c r="U165" s="4" t="s">
        <v>263</v>
      </c>
      <c r="V165" s="392" t="s">
        <v>264</v>
      </c>
      <c r="W165" s="72" t="s">
        <v>262</v>
      </c>
      <c r="X165" s="73" t="s">
        <v>263</v>
      </c>
      <c r="Y165" s="74" t="s">
        <v>264</v>
      </c>
      <c r="Z165" s="46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57" t="s">
        <v>262</v>
      </c>
      <c r="AG165" s="46" t="s">
        <v>263</v>
      </c>
      <c r="AH165" s="58" t="s">
        <v>264</v>
      </c>
      <c r="AI165" s="72" t="s">
        <v>262</v>
      </c>
      <c r="AJ165" s="73" t="s">
        <v>263</v>
      </c>
      <c r="AK165" s="74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105" t="s">
        <v>262</v>
      </c>
      <c r="AY165" s="10" t="s">
        <v>263</v>
      </c>
      <c r="AZ165" s="106" t="s">
        <v>264</v>
      </c>
      <c r="BA165" s="120" t="s">
        <v>262</v>
      </c>
      <c r="BB165" s="121" t="s">
        <v>263</v>
      </c>
      <c r="BC165" s="122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46" t="s">
        <v>263</v>
      </c>
      <c r="BL165" s="58" t="s">
        <v>264</v>
      </c>
      <c r="BM165" s="72" t="s">
        <v>262</v>
      </c>
      <c r="BN165" s="73" t="s">
        <v>263</v>
      </c>
      <c r="BO165" s="74" t="s">
        <v>264</v>
      </c>
      <c r="BP165" s="57" t="s">
        <v>262</v>
      </c>
      <c r="BQ165" s="3" t="s">
        <v>263</v>
      </c>
      <c r="BR165" s="68" t="s">
        <v>264</v>
      </c>
    </row>
    <row r="166" spans="1:70" x14ac:dyDescent="0.2">
      <c r="A166" s="42" t="s">
        <v>52</v>
      </c>
      <c r="B166" s="524">
        <v>616</v>
      </c>
      <c r="C166" s="525" t="s">
        <v>6568</v>
      </c>
      <c r="D166" s="526">
        <v>45</v>
      </c>
      <c r="E166" s="492">
        <v>782</v>
      </c>
      <c r="F166" s="461" t="s">
        <v>5857</v>
      </c>
      <c r="G166" s="462">
        <v>42</v>
      </c>
      <c r="H166" s="248">
        <v>907</v>
      </c>
      <c r="I166" s="35" t="s">
        <v>5112</v>
      </c>
      <c r="J166" s="249">
        <v>55</v>
      </c>
      <c r="K166" s="313">
        <v>752</v>
      </c>
      <c r="L166" s="461" t="s">
        <v>4364</v>
      </c>
      <c r="M166" s="462">
        <v>88</v>
      </c>
      <c r="N166" s="248">
        <v>862</v>
      </c>
      <c r="O166" s="35" t="s">
        <v>3607</v>
      </c>
      <c r="P166" s="249">
        <v>80</v>
      </c>
      <c r="Q166" s="314">
        <v>843</v>
      </c>
      <c r="R166" s="314" t="s">
        <v>2834</v>
      </c>
      <c r="S166" s="315">
        <v>89</v>
      </c>
      <c r="T166" s="248">
        <v>931</v>
      </c>
      <c r="U166" s="35" t="s">
        <v>2084</v>
      </c>
      <c r="V166" s="249">
        <v>104</v>
      </c>
      <c r="W166" s="313">
        <v>856</v>
      </c>
      <c r="X166" s="314" t="s">
        <v>1369</v>
      </c>
      <c r="Y166" s="315">
        <v>137</v>
      </c>
      <c r="Z166" s="47">
        <v>817</v>
      </c>
      <c r="AA166" s="47">
        <v>250808</v>
      </c>
      <c r="AB166" s="60">
        <v>149</v>
      </c>
      <c r="AC166" s="75">
        <v>600</v>
      </c>
      <c r="AD166" s="76">
        <v>240557</v>
      </c>
      <c r="AE166" s="77">
        <v>164</v>
      </c>
      <c r="AF166" s="59">
        <v>660</v>
      </c>
      <c r="AG166" s="47">
        <v>224850</v>
      </c>
      <c r="AH166" s="60">
        <v>162</v>
      </c>
      <c r="AI166" s="75">
        <v>613</v>
      </c>
      <c r="AJ166" s="76">
        <v>216895</v>
      </c>
      <c r="AK166" s="77">
        <v>164</v>
      </c>
      <c r="AL166" s="59">
        <v>503</v>
      </c>
      <c r="AM166" s="47">
        <v>214070</v>
      </c>
      <c r="AN166" s="60">
        <v>184</v>
      </c>
      <c r="AO166" s="96">
        <v>529</v>
      </c>
      <c r="AP166" s="95">
        <v>240516</v>
      </c>
      <c r="AQ166" s="97">
        <v>168</v>
      </c>
      <c r="AR166" s="59">
        <v>407</v>
      </c>
      <c r="AS166" s="47">
        <v>246494</v>
      </c>
      <c r="AT166" s="60">
        <v>154</v>
      </c>
      <c r="AU166" s="75">
        <v>477</v>
      </c>
      <c r="AV166" s="76">
        <v>295563</v>
      </c>
      <c r="AW166" s="77">
        <v>142</v>
      </c>
      <c r="AX166" s="90">
        <v>701</v>
      </c>
      <c r="AY166" s="28">
        <v>302184</v>
      </c>
      <c r="AZ166" s="91">
        <v>136</v>
      </c>
      <c r="BA166" s="75">
        <v>807</v>
      </c>
      <c r="BB166" s="76">
        <v>302408</v>
      </c>
      <c r="BC166" s="77">
        <v>116</v>
      </c>
      <c r="BD166" s="90">
        <v>936</v>
      </c>
      <c r="BE166" s="28">
        <v>276021</v>
      </c>
      <c r="BF166" s="91">
        <v>106</v>
      </c>
      <c r="BG166" s="96">
        <v>917</v>
      </c>
      <c r="BH166" s="95">
        <v>226988</v>
      </c>
      <c r="BI166" s="97">
        <v>114</v>
      </c>
      <c r="BJ166" s="90">
        <v>804</v>
      </c>
      <c r="BK166" s="28">
        <v>208081</v>
      </c>
      <c r="BL166" s="91">
        <v>114</v>
      </c>
      <c r="BM166" s="96">
        <v>730</v>
      </c>
      <c r="BN166" s="95">
        <v>190965</v>
      </c>
      <c r="BO166" s="97">
        <v>143</v>
      </c>
      <c r="BP166" s="90">
        <v>628</v>
      </c>
      <c r="BQ166" s="47">
        <v>200089</v>
      </c>
      <c r="BR166" s="60">
        <v>132</v>
      </c>
    </row>
    <row r="167" spans="1:70" x14ac:dyDescent="0.2">
      <c r="A167" s="20" t="s">
        <v>53</v>
      </c>
      <c r="B167" s="527">
        <v>35</v>
      </c>
      <c r="C167" s="528" t="s">
        <v>6548</v>
      </c>
      <c r="D167" s="529">
        <v>38</v>
      </c>
      <c r="E167" s="439">
        <v>55</v>
      </c>
      <c r="F167" s="440" t="s">
        <v>5835</v>
      </c>
      <c r="G167" s="441">
        <v>25</v>
      </c>
      <c r="H167" s="132">
        <v>40</v>
      </c>
      <c r="I167" t="s">
        <v>5090</v>
      </c>
      <c r="J167" s="133">
        <v>38</v>
      </c>
      <c r="K167" s="307">
        <v>40</v>
      </c>
      <c r="L167" s="440" t="s">
        <v>4344</v>
      </c>
      <c r="M167" s="441">
        <v>43</v>
      </c>
      <c r="N167" s="132">
        <v>40</v>
      </c>
      <c r="O167" t="s">
        <v>3586</v>
      </c>
      <c r="P167" s="133">
        <v>71</v>
      </c>
      <c r="Q167" s="308">
        <v>53</v>
      </c>
      <c r="R167" s="308" t="s">
        <v>2812</v>
      </c>
      <c r="S167" s="308">
        <v>60</v>
      </c>
      <c r="T167" s="132">
        <v>60</v>
      </c>
      <c r="U167" t="s">
        <v>2062</v>
      </c>
      <c r="V167" s="133">
        <v>84</v>
      </c>
      <c r="W167" s="307">
        <v>33</v>
      </c>
      <c r="X167" s="308" t="s">
        <v>1303</v>
      </c>
      <c r="Y167" s="309">
        <v>133</v>
      </c>
      <c r="Z167" s="275">
        <v>39</v>
      </c>
      <c r="AA167" s="275" t="s">
        <v>568</v>
      </c>
      <c r="AB167" s="275">
        <v>128</v>
      </c>
      <c r="AC167" s="81">
        <v>27</v>
      </c>
      <c r="AD167" s="82">
        <v>162815</v>
      </c>
      <c r="AE167" s="83">
        <v>115</v>
      </c>
      <c r="AF167" s="63">
        <v>40</v>
      </c>
      <c r="AG167" s="14">
        <v>153343</v>
      </c>
      <c r="AH167" s="64">
        <v>112</v>
      </c>
      <c r="AI167" s="81">
        <v>42</v>
      </c>
      <c r="AJ167" s="82">
        <v>104465</v>
      </c>
      <c r="AK167" s="83">
        <v>145</v>
      </c>
      <c r="AL167" s="63">
        <v>33</v>
      </c>
      <c r="AM167" s="14">
        <v>131090</v>
      </c>
      <c r="AN167" s="64">
        <v>165</v>
      </c>
      <c r="AO167" s="78">
        <v>28</v>
      </c>
      <c r="AP167" s="79">
        <v>91397</v>
      </c>
      <c r="AQ167" s="80">
        <v>92</v>
      </c>
      <c r="AR167" s="63">
        <v>31</v>
      </c>
      <c r="AS167" s="14">
        <v>146967</v>
      </c>
      <c r="AT167" s="64">
        <v>120</v>
      </c>
      <c r="AU167" s="81">
        <v>37</v>
      </c>
      <c r="AV167" s="82">
        <v>163743</v>
      </c>
      <c r="AW167" s="83">
        <v>121</v>
      </c>
      <c r="AX167" s="63">
        <v>38</v>
      </c>
      <c r="AY167" s="14">
        <v>159257</v>
      </c>
      <c r="AZ167" s="64">
        <v>113</v>
      </c>
      <c r="BA167" s="81">
        <v>52</v>
      </c>
      <c r="BB167" s="82">
        <v>163388</v>
      </c>
      <c r="BC167" s="83">
        <v>110</v>
      </c>
      <c r="BD167" s="63">
        <v>61</v>
      </c>
      <c r="BE167" s="14">
        <v>158698</v>
      </c>
      <c r="BF167" s="64">
        <v>98</v>
      </c>
      <c r="BG167" s="81">
        <v>72</v>
      </c>
      <c r="BH167" s="82">
        <v>138781</v>
      </c>
      <c r="BI167" s="83">
        <v>98</v>
      </c>
      <c r="BJ167" s="63">
        <v>51</v>
      </c>
      <c r="BK167" s="14">
        <v>207476</v>
      </c>
      <c r="BL167" s="64">
        <v>135</v>
      </c>
      <c r="BM167" s="81">
        <v>55</v>
      </c>
      <c r="BN167" s="82">
        <v>118001</v>
      </c>
      <c r="BO167" s="83">
        <v>332</v>
      </c>
      <c r="BP167" s="63">
        <v>44</v>
      </c>
      <c r="BQ167" s="14">
        <v>119518</v>
      </c>
      <c r="BR167" s="64">
        <v>152</v>
      </c>
    </row>
    <row r="168" spans="1:70" x14ac:dyDescent="0.2">
      <c r="A168" s="20" t="s">
        <v>247</v>
      </c>
      <c r="B168" s="527">
        <v>10</v>
      </c>
      <c r="C168" s="528" t="s">
        <v>6549</v>
      </c>
      <c r="D168" s="529">
        <v>45</v>
      </c>
      <c r="E168" s="439">
        <v>12</v>
      </c>
      <c r="F168" s="440" t="s">
        <v>5836</v>
      </c>
      <c r="G168" s="441">
        <v>52</v>
      </c>
      <c r="H168" s="132">
        <v>21</v>
      </c>
      <c r="I168" t="s">
        <v>5091</v>
      </c>
      <c r="J168" s="133">
        <v>80</v>
      </c>
      <c r="K168" s="439">
        <v>14</v>
      </c>
      <c r="L168" s="440" t="s">
        <v>4345</v>
      </c>
      <c r="M168" s="441">
        <v>23</v>
      </c>
      <c r="N168" s="132">
        <v>15</v>
      </c>
      <c r="O168" t="s">
        <v>3587</v>
      </c>
      <c r="P168" s="133">
        <v>66</v>
      </c>
      <c r="Q168" s="308">
        <v>16</v>
      </c>
      <c r="R168" s="308" t="s">
        <v>2813</v>
      </c>
      <c r="S168" s="308">
        <v>35</v>
      </c>
      <c r="T168" s="132">
        <v>20</v>
      </c>
      <c r="U168" t="s">
        <v>2063</v>
      </c>
      <c r="V168" s="133">
        <v>153</v>
      </c>
      <c r="W168" s="307">
        <v>10</v>
      </c>
      <c r="X168" s="308" t="s">
        <v>1304</v>
      </c>
      <c r="Y168" s="309">
        <v>73</v>
      </c>
      <c r="Z168" s="275">
        <v>18</v>
      </c>
      <c r="AA168" s="275" t="s">
        <v>569</v>
      </c>
      <c r="AB168" s="275">
        <v>120</v>
      </c>
      <c r="AC168" s="81">
        <v>11</v>
      </c>
      <c r="AD168" s="82">
        <v>161920</v>
      </c>
      <c r="AE168" s="83">
        <v>172</v>
      </c>
      <c r="AF168" s="63">
        <v>9</v>
      </c>
      <c r="AG168" s="14">
        <v>120444</v>
      </c>
      <c r="AH168" s="64">
        <v>168</v>
      </c>
      <c r="AI168" s="81">
        <v>13</v>
      </c>
      <c r="AJ168" s="82">
        <v>146192</v>
      </c>
      <c r="AK168" s="83">
        <v>219</v>
      </c>
      <c r="AL168" s="63">
        <v>14</v>
      </c>
      <c r="AM168" s="14">
        <v>169679</v>
      </c>
      <c r="AN168" s="64">
        <v>255</v>
      </c>
      <c r="AO168" s="78">
        <v>16</v>
      </c>
      <c r="AP168" s="79">
        <v>122201</v>
      </c>
      <c r="AQ168" s="80">
        <v>101</v>
      </c>
      <c r="AR168" s="63">
        <v>20</v>
      </c>
      <c r="AS168" s="14">
        <v>124395</v>
      </c>
      <c r="AT168" s="64">
        <v>107</v>
      </c>
      <c r="AU168" s="81">
        <v>9</v>
      </c>
      <c r="AV168" s="82">
        <v>247731</v>
      </c>
      <c r="AW168" s="83">
        <v>195</v>
      </c>
      <c r="AX168" s="63">
        <v>12</v>
      </c>
      <c r="AY168" s="14">
        <v>154459</v>
      </c>
      <c r="AZ168" s="64">
        <v>174</v>
      </c>
      <c r="BA168" s="81">
        <v>17</v>
      </c>
      <c r="BB168" s="82">
        <v>171441</v>
      </c>
      <c r="BC168" s="83">
        <v>71</v>
      </c>
      <c r="BD168" s="63">
        <v>19</v>
      </c>
      <c r="BE168" s="14">
        <v>176353</v>
      </c>
      <c r="BF168" s="64">
        <v>96</v>
      </c>
      <c r="BG168" s="81">
        <v>19</v>
      </c>
      <c r="BH168" s="82">
        <v>139574</v>
      </c>
      <c r="BI168" s="83">
        <v>85</v>
      </c>
      <c r="BJ168" s="63">
        <v>20</v>
      </c>
      <c r="BK168" s="14">
        <v>129980</v>
      </c>
      <c r="BL168" s="64">
        <v>84</v>
      </c>
      <c r="BM168" s="81"/>
      <c r="BN168" s="82"/>
      <c r="BO168" s="83"/>
      <c r="BP168" s="63"/>
      <c r="BR168" s="64"/>
    </row>
    <row r="169" spans="1:70" x14ac:dyDescent="0.2">
      <c r="A169" t="s">
        <v>54</v>
      </c>
      <c r="B169" s="527">
        <v>85</v>
      </c>
      <c r="C169" s="528" t="s">
        <v>6550</v>
      </c>
      <c r="D169" s="529">
        <v>45</v>
      </c>
      <c r="E169" s="439">
        <v>115</v>
      </c>
      <c r="F169" s="440" t="s">
        <v>5837</v>
      </c>
      <c r="G169" s="441">
        <v>42</v>
      </c>
      <c r="H169" s="132">
        <v>119</v>
      </c>
      <c r="I169" t="s">
        <v>5092</v>
      </c>
      <c r="J169" s="133">
        <v>76</v>
      </c>
      <c r="K169" s="439">
        <v>92</v>
      </c>
      <c r="L169" s="440" t="s">
        <v>4346</v>
      </c>
      <c r="M169" s="441">
        <v>84</v>
      </c>
      <c r="N169" s="132">
        <v>105</v>
      </c>
      <c r="O169" t="s">
        <v>3588</v>
      </c>
      <c r="P169" s="133">
        <v>82</v>
      </c>
      <c r="Q169" s="308">
        <v>115</v>
      </c>
      <c r="R169" s="308" t="s">
        <v>2814</v>
      </c>
      <c r="S169" s="308">
        <v>69</v>
      </c>
      <c r="T169" s="132">
        <v>101</v>
      </c>
      <c r="U169" t="s">
        <v>2064</v>
      </c>
      <c r="V169" s="133">
        <v>92</v>
      </c>
      <c r="W169" s="307">
        <v>82</v>
      </c>
      <c r="X169" s="308" t="s">
        <v>1305</v>
      </c>
      <c r="Y169" s="309">
        <v>116</v>
      </c>
      <c r="Z169" s="275">
        <v>114</v>
      </c>
      <c r="AA169" s="275" t="s">
        <v>570</v>
      </c>
      <c r="AB169" s="275">
        <v>153</v>
      </c>
      <c r="AC169" s="81">
        <v>97</v>
      </c>
      <c r="AD169" s="82">
        <v>164247</v>
      </c>
      <c r="AE169" s="83">
        <v>173</v>
      </c>
      <c r="AF169" s="63">
        <v>94</v>
      </c>
      <c r="AG169" s="14">
        <v>165970</v>
      </c>
      <c r="AH169" s="64">
        <v>263</v>
      </c>
      <c r="AI169" s="81">
        <v>94</v>
      </c>
      <c r="AJ169" s="82">
        <v>138974</v>
      </c>
      <c r="AK169" s="83">
        <v>151</v>
      </c>
      <c r="AL169" s="63">
        <v>93</v>
      </c>
      <c r="AM169" s="14">
        <v>140263</v>
      </c>
      <c r="AN169" s="64">
        <v>226</v>
      </c>
      <c r="AO169" s="78">
        <v>84</v>
      </c>
      <c r="AP169" s="79">
        <v>175948</v>
      </c>
      <c r="AQ169" s="80">
        <v>193</v>
      </c>
      <c r="AR169" s="63">
        <v>70</v>
      </c>
      <c r="AS169" s="14">
        <v>199466</v>
      </c>
      <c r="AT169" s="64">
        <v>150</v>
      </c>
      <c r="AU169" s="81">
        <v>82</v>
      </c>
      <c r="AV169" s="82">
        <v>192155</v>
      </c>
      <c r="AW169" s="83">
        <v>145</v>
      </c>
      <c r="AX169" s="63">
        <v>98</v>
      </c>
      <c r="AY169" s="14">
        <v>274293</v>
      </c>
      <c r="AZ169" s="64">
        <v>129</v>
      </c>
      <c r="BA169" s="81">
        <v>129</v>
      </c>
      <c r="BB169" s="82">
        <v>292733</v>
      </c>
      <c r="BC169" s="83">
        <v>83</v>
      </c>
      <c r="BD169" s="63">
        <v>153</v>
      </c>
      <c r="BE169" s="14">
        <v>234537</v>
      </c>
      <c r="BF169" s="64">
        <v>80</v>
      </c>
      <c r="BG169" s="81">
        <v>143</v>
      </c>
      <c r="BH169" s="82">
        <v>174496</v>
      </c>
      <c r="BI169" s="83">
        <v>94</v>
      </c>
      <c r="BJ169" s="63">
        <v>124</v>
      </c>
      <c r="BK169" s="14">
        <v>159212</v>
      </c>
      <c r="BL169" s="64">
        <v>90</v>
      </c>
      <c r="BM169" s="81">
        <v>121</v>
      </c>
      <c r="BN169" s="82">
        <v>152427</v>
      </c>
      <c r="BO169" s="83">
        <v>111</v>
      </c>
      <c r="BP169" s="63">
        <v>110</v>
      </c>
      <c r="BQ169" s="14">
        <v>186142</v>
      </c>
      <c r="BR169" s="64">
        <v>117</v>
      </c>
    </row>
    <row r="170" spans="1:70" x14ac:dyDescent="0.2">
      <c r="A170" t="s">
        <v>55</v>
      </c>
      <c r="B170" s="527">
        <v>40</v>
      </c>
      <c r="C170" s="528" t="s">
        <v>6551</v>
      </c>
      <c r="D170" s="529">
        <v>34</v>
      </c>
      <c r="E170" s="439">
        <v>48</v>
      </c>
      <c r="F170" s="440" t="s">
        <v>5838</v>
      </c>
      <c r="G170" s="441">
        <v>15</v>
      </c>
      <c r="H170" s="132">
        <v>55</v>
      </c>
      <c r="I170" t="s">
        <v>5093</v>
      </c>
      <c r="J170" s="133">
        <v>20</v>
      </c>
      <c r="K170" s="439">
        <v>43</v>
      </c>
      <c r="L170" s="440" t="s">
        <v>4347</v>
      </c>
      <c r="M170" s="441">
        <v>65</v>
      </c>
      <c r="N170" s="132">
        <v>53</v>
      </c>
      <c r="O170" t="s">
        <v>3589</v>
      </c>
      <c r="P170" s="133">
        <v>55</v>
      </c>
      <c r="Q170" s="308">
        <v>57</v>
      </c>
      <c r="R170" s="308" t="s">
        <v>2815</v>
      </c>
      <c r="S170" s="308">
        <v>37</v>
      </c>
      <c r="T170" s="132">
        <v>60</v>
      </c>
      <c r="U170" t="s">
        <v>2065</v>
      </c>
      <c r="V170" s="133">
        <v>83</v>
      </c>
      <c r="W170" s="307">
        <v>73</v>
      </c>
      <c r="X170" s="308" t="s">
        <v>1306</v>
      </c>
      <c r="Y170" s="309">
        <v>107</v>
      </c>
      <c r="Z170" s="275">
        <v>53</v>
      </c>
      <c r="AA170" s="275" t="s">
        <v>571</v>
      </c>
      <c r="AB170" s="275">
        <v>115</v>
      </c>
      <c r="AC170" s="81">
        <v>51</v>
      </c>
      <c r="AD170" s="82">
        <v>270000</v>
      </c>
      <c r="AE170" s="83">
        <v>119</v>
      </c>
      <c r="AF170" s="63">
        <v>56</v>
      </c>
      <c r="AG170" s="14">
        <v>284877</v>
      </c>
      <c r="AH170" s="64">
        <v>94</v>
      </c>
      <c r="AI170" s="81">
        <v>41</v>
      </c>
      <c r="AJ170" s="82">
        <v>158245</v>
      </c>
      <c r="AK170" s="83">
        <v>119</v>
      </c>
      <c r="AL170" s="63">
        <v>30</v>
      </c>
      <c r="AM170" s="14">
        <v>205099</v>
      </c>
      <c r="AN170" s="64">
        <v>112</v>
      </c>
      <c r="AO170" s="78">
        <v>54</v>
      </c>
      <c r="AP170" s="79">
        <v>257606</v>
      </c>
      <c r="AQ170" s="80">
        <v>128</v>
      </c>
      <c r="AR170" s="63">
        <v>26</v>
      </c>
      <c r="AS170" s="14">
        <v>233160</v>
      </c>
      <c r="AT170" s="64">
        <v>167</v>
      </c>
      <c r="AU170" s="81">
        <v>38</v>
      </c>
      <c r="AV170" s="82">
        <v>248211</v>
      </c>
      <c r="AW170" s="83">
        <v>102</v>
      </c>
      <c r="AX170" s="63">
        <v>50</v>
      </c>
      <c r="AY170" s="14">
        <v>254309</v>
      </c>
      <c r="AZ170" s="64">
        <v>107</v>
      </c>
      <c r="BA170" s="81">
        <v>42</v>
      </c>
      <c r="BB170" s="82">
        <v>299145</v>
      </c>
      <c r="BC170" s="83">
        <v>56</v>
      </c>
      <c r="BD170" s="63">
        <v>48</v>
      </c>
      <c r="BE170" s="14">
        <v>258236</v>
      </c>
      <c r="BF170" s="64">
        <v>74</v>
      </c>
      <c r="BG170" s="81">
        <v>76</v>
      </c>
      <c r="BH170" s="82">
        <v>265680</v>
      </c>
      <c r="BI170" s="83">
        <v>87</v>
      </c>
      <c r="BJ170" s="63">
        <v>53</v>
      </c>
      <c r="BK170" s="14">
        <v>206761</v>
      </c>
      <c r="BL170" s="64">
        <v>105</v>
      </c>
      <c r="BM170" s="81">
        <v>44</v>
      </c>
      <c r="BN170" s="82">
        <v>455055</v>
      </c>
      <c r="BO170" s="83">
        <v>85</v>
      </c>
      <c r="BP170" s="63">
        <v>39</v>
      </c>
      <c r="BQ170" s="14">
        <v>168892</v>
      </c>
      <c r="BR170" s="64">
        <v>110</v>
      </c>
    </row>
    <row r="171" spans="1:70" x14ac:dyDescent="0.2">
      <c r="A171" t="s">
        <v>56</v>
      </c>
      <c r="B171" s="527">
        <v>51</v>
      </c>
      <c r="C171" s="528" t="s">
        <v>6552</v>
      </c>
      <c r="D171" s="529">
        <v>30</v>
      </c>
      <c r="E171" s="439">
        <v>53</v>
      </c>
      <c r="F171" s="440" t="s">
        <v>5839</v>
      </c>
      <c r="G171" s="441">
        <v>27</v>
      </c>
      <c r="H171" s="132">
        <v>82</v>
      </c>
      <c r="I171" t="s">
        <v>5094</v>
      </c>
      <c r="J171" s="133">
        <v>37</v>
      </c>
      <c r="K171" s="439">
        <v>60</v>
      </c>
      <c r="L171" s="440" t="s">
        <v>4348</v>
      </c>
      <c r="M171" s="441">
        <v>62</v>
      </c>
      <c r="N171" s="132">
        <v>74</v>
      </c>
      <c r="O171" t="s">
        <v>3590</v>
      </c>
      <c r="P171" s="133">
        <v>52</v>
      </c>
      <c r="Q171" s="308">
        <v>62</v>
      </c>
      <c r="R171" s="308" t="s">
        <v>2816</v>
      </c>
      <c r="S171" s="308">
        <v>62</v>
      </c>
      <c r="T171" s="132">
        <v>81</v>
      </c>
      <c r="U171" t="s">
        <v>2066</v>
      </c>
      <c r="V171" s="133">
        <v>74</v>
      </c>
      <c r="W171" s="307">
        <v>86</v>
      </c>
      <c r="X171" s="308" t="s">
        <v>1307</v>
      </c>
      <c r="Y171" s="309">
        <v>96</v>
      </c>
      <c r="Z171" s="275">
        <v>74</v>
      </c>
      <c r="AA171" s="275" t="s">
        <v>572</v>
      </c>
      <c r="AB171" s="275">
        <v>119</v>
      </c>
      <c r="AC171" s="81">
        <v>40</v>
      </c>
      <c r="AD171" s="82">
        <v>157784</v>
      </c>
      <c r="AE171" s="83">
        <v>120</v>
      </c>
      <c r="AF171" s="63">
        <v>57</v>
      </c>
      <c r="AG171" s="14">
        <v>150357</v>
      </c>
      <c r="AH171" s="64">
        <v>128</v>
      </c>
      <c r="AI171" s="81">
        <v>49</v>
      </c>
      <c r="AJ171" s="82">
        <v>151201</v>
      </c>
      <c r="AK171" s="83">
        <v>160</v>
      </c>
      <c r="AL171" s="63">
        <v>46</v>
      </c>
      <c r="AM171" s="14">
        <v>136277</v>
      </c>
      <c r="AN171" s="64">
        <v>129</v>
      </c>
      <c r="AO171" s="78">
        <v>50</v>
      </c>
      <c r="AP171" s="79">
        <v>159911</v>
      </c>
      <c r="AQ171" s="80">
        <v>142</v>
      </c>
      <c r="AR171" s="63">
        <v>39</v>
      </c>
      <c r="AS171" s="14">
        <v>157392</v>
      </c>
      <c r="AT171" s="64">
        <v>156</v>
      </c>
      <c r="AU171" s="81">
        <v>48</v>
      </c>
      <c r="AV171" s="82">
        <v>185909</v>
      </c>
      <c r="AW171" s="83">
        <v>213</v>
      </c>
      <c r="AX171" s="63">
        <v>63</v>
      </c>
      <c r="AY171" s="14">
        <v>184419</v>
      </c>
      <c r="AZ171" s="64">
        <v>220</v>
      </c>
      <c r="BA171" s="81">
        <v>89</v>
      </c>
      <c r="BB171" s="82">
        <v>190204</v>
      </c>
      <c r="BC171" s="83">
        <v>165</v>
      </c>
      <c r="BD171" s="63">
        <v>75</v>
      </c>
      <c r="BE171" s="14">
        <v>169140</v>
      </c>
      <c r="BF171" s="64">
        <v>131</v>
      </c>
      <c r="BG171" s="81">
        <v>72</v>
      </c>
      <c r="BH171" s="82">
        <v>155066</v>
      </c>
      <c r="BI171" s="83">
        <v>152</v>
      </c>
      <c r="BJ171" s="63">
        <v>70</v>
      </c>
      <c r="BK171" s="14">
        <v>156010</v>
      </c>
      <c r="BL171" s="64">
        <v>100</v>
      </c>
      <c r="BM171" s="81">
        <v>44</v>
      </c>
      <c r="BN171" s="82">
        <v>128652</v>
      </c>
      <c r="BO171" s="83">
        <v>82</v>
      </c>
      <c r="BP171" s="63">
        <v>46</v>
      </c>
      <c r="BQ171" s="14">
        <v>124697</v>
      </c>
      <c r="BR171" s="64">
        <v>101</v>
      </c>
    </row>
    <row r="172" spans="1:70" x14ac:dyDescent="0.2">
      <c r="A172" t="s">
        <v>57</v>
      </c>
      <c r="B172" s="527">
        <v>52</v>
      </c>
      <c r="C172" s="528" t="s">
        <v>6553</v>
      </c>
      <c r="D172" s="529">
        <v>82</v>
      </c>
      <c r="E172" s="439">
        <v>52</v>
      </c>
      <c r="F172" s="440" t="s">
        <v>5840</v>
      </c>
      <c r="G172" s="441">
        <v>89</v>
      </c>
      <c r="H172" s="132">
        <v>61</v>
      </c>
      <c r="I172" t="s">
        <v>5095</v>
      </c>
      <c r="J172" s="133">
        <v>56</v>
      </c>
      <c r="K172" s="439">
        <v>58</v>
      </c>
      <c r="L172" s="440" t="s">
        <v>4349</v>
      </c>
      <c r="M172" s="441">
        <v>92</v>
      </c>
      <c r="N172" s="132">
        <v>77</v>
      </c>
      <c r="O172" t="s">
        <v>3591</v>
      </c>
      <c r="P172" s="133">
        <v>78</v>
      </c>
      <c r="Q172" s="308">
        <v>62</v>
      </c>
      <c r="R172" s="308" t="s">
        <v>2817</v>
      </c>
      <c r="S172" s="308">
        <v>91</v>
      </c>
      <c r="T172" s="132">
        <v>67</v>
      </c>
      <c r="U172" t="s">
        <v>2067</v>
      </c>
      <c r="V172" s="133">
        <v>121</v>
      </c>
      <c r="W172" s="307">
        <v>81</v>
      </c>
      <c r="X172" s="308" t="s">
        <v>1308</v>
      </c>
      <c r="Y172" s="309">
        <v>183</v>
      </c>
      <c r="Z172" s="275">
        <v>52</v>
      </c>
      <c r="AA172" s="275" t="s">
        <v>573</v>
      </c>
      <c r="AB172" s="275">
        <v>137</v>
      </c>
      <c r="AC172" s="81">
        <v>39</v>
      </c>
      <c r="AD172" s="82">
        <v>416628</v>
      </c>
      <c r="AE172" s="83">
        <v>235</v>
      </c>
      <c r="AF172" s="63">
        <v>43</v>
      </c>
      <c r="AG172" s="14">
        <v>306529</v>
      </c>
      <c r="AH172" s="64">
        <v>166</v>
      </c>
      <c r="AI172" s="81">
        <v>43</v>
      </c>
      <c r="AJ172" s="82">
        <v>398701</v>
      </c>
      <c r="AK172" s="83">
        <v>137</v>
      </c>
      <c r="AL172" s="63">
        <v>32</v>
      </c>
      <c r="AM172" s="14">
        <v>390784</v>
      </c>
      <c r="AN172" s="64">
        <v>155</v>
      </c>
      <c r="AO172" s="78">
        <v>31</v>
      </c>
      <c r="AP172" s="79">
        <v>457794</v>
      </c>
      <c r="AQ172" s="80">
        <v>165</v>
      </c>
      <c r="AR172" s="63">
        <v>27</v>
      </c>
      <c r="AS172" s="14">
        <v>530613</v>
      </c>
      <c r="AT172" s="64">
        <v>185</v>
      </c>
      <c r="AU172" s="81">
        <v>25</v>
      </c>
      <c r="AV172" s="82">
        <v>660000</v>
      </c>
      <c r="AW172" s="83">
        <v>133</v>
      </c>
      <c r="AX172" s="63">
        <v>43</v>
      </c>
      <c r="AY172" s="14">
        <v>425135</v>
      </c>
      <c r="AZ172" s="64">
        <v>96</v>
      </c>
      <c r="BA172" s="81">
        <v>60</v>
      </c>
      <c r="BB172" s="82">
        <v>498632</v>
      </c>
      <c r="BC172" s="83">
        <v>105</v>
      </c>
      <c r="BD172" s="63">
        <v>40</v>
      </c>
      <c r="BE172" s="14">
        <v>434568</v>
      </c>
      <c r="BF172" s="64">
        <v>63</v>
      </c>
      <c r="BG172" s="81">
        <v>45</v>
      </c>
      <c r="BH172" s="82">
        <v>334338</v>
      </c>
      <c r="BI172" s="83">
        <v>161</v>
      </c>
      <c r="BJ172" s="63">
        <v>58</v>
      </c>
      <c r="BK172" s="14">
        <v>269892</v>
      </c>
      <c r="BL172" s="64">
        <v>101</v>
      </c>
      <c r="BM172" s="81">
        <v>38</v>
      </c>
      <c r="BN172" s="82">
        <v>278368</v>
      </c>
      <c r="BO172" s="83">
        <v>168</v>
      </c>
      <c r="BP172" s="63">
        <v>33</v>
      </c>
      <c r="BQ172" s="14">
        <v>413268</v>
      </c>
      <c r="BR172" s="64">
        <v>157</v>
      </c>
    </row>
    <row r="173" spans="1:70" x14ac:dyDescent="0.2">
      <c r="A173" t="s">
        <v>58</v>
      </c>
      <c r="B173" s="527">
        <v>71</v>
      </c>
      <c r="C173" s="528" t="s">
        <v>6554</v>
      </c>
      <c r="D173" s="529">
        <v>36</v>
      </c>
      <c r="E173" s="439">
        <v>81</v>
      </c>
      <c r="F173" s="440" t="s">
        <v>5841</v>
      </c>
      <c r="G173" s="441">
        <v>36</v>
      </c>
      <c r="H173" s="132">
        <v>97</v>
      </c>
      <c r="I173" t="s">
        <v>5096</v>
      </c>
      <c r="J173" s="133">
        <v>55</v>
      </c>
      <c r="K173" s="439">
        <v>72</v>
      </c>
      <c r="L173" s="440" t="s">
        <v>4350</v>
      </c>
      <c r="M173" s="441">
        <v>100</v>
      </c>
      <c r="N173" s="132">
        <v>81</v>
      </c>
      <c r="O173" t="s">
        <v>3592</v>
      </c>
      <c r="P173" s="133">
        <v>81</v>
      </c>
      <c r="Q173" s="308">
        <v>78</v>
      </c>
      <c r="R173" s="308" t="s">
        <v>2818</v>
      </c>
      <c r="S173" s="308">
        <v>151</v>
      </c>
      <c r="T173" s="132">
        <v>95</v>
      </c>
      <c r="U173" t="s">
        <v>2068</v>
      </c>
      <c r="V173" s="133">
        <v>131</v>
      </c>
      <c r="W173" s="307">
        <v>76</v>
      </c>
      <c r="X173" s="308" t="s">
        <v>1309</v>
      </c>
      <c r="Y173" s="309">
        <v>158</v>
      </c>
      <c r="Z173" s="275">
        <v>79</v>
      </c>
      <c r="AA173" s="275" t="s">
        <v>574</v>
      </c>
      <c r="AB173" s="275">
        <v>212</v>
      </c>
      <c r="AC173" s="81">
        <v>56</v>
      </c>
      <c r="AD173" s="82">
        <v>185101</v>
      </c>
      <c r="AE173" s="83">
        <v>170</v>
      </c>
      <c r="AF173" s="63">
        <v>64</v>
      </c>
      <c r="AG173" s="14">
        <v>187148</v>
      </c>
      <c r="AH173" s="64">
        <v>167</v>
      </c>
      <c r="AI173" s="81">
        <v>42</v>
      </c>
      <c r="AJ173" s="82">
        <v>235826</v>
      </c>
      <c r="AK173" s="83">
        <v>209</v>
      </c>
      <c r="AL173" s="63">
        <v>53</v>
      </c>
      <c r="AM173" s="14">
        <v>176126</v>
      </c>
      <c r="AN173" s="64">
        <v>227</v>
      </c>
      <c r="AO173" s="78">
        <v>43</v>
      </c>
      <c r="AP173" s="79">
        <v>267808</v>
      </c>
      <c r="AQ173" s="80">
        <v>192</v>
      </c>
      <c r="AR173" s="63">
        <v>34</v>
      </c>
      <c r="AS173" s="14">
        <v>279990</v>
      </c>
      <c r="AT173" s="64">
        <v>189</v>
      </c>
      <c r="AU173" s="81">
        <v>36</v>
      </c>
      <c r="AV173" s="82">
        <v>333744</v>
      </c>
      <c r="AW173" s="83">
        <v>155</v>
      </c>
      <c r="AX173" s="63">
        <v>56</v>
      </c>
      <c r="AY173" s="14">
        <v>370680</v>
      </c>
      <c r="AZ173" s="64">
        <v>148</v>
      </c>
      <c r="BA173" s="81">
        <v>74</v>
      </c>
      <c r="BB173" s="82">
        <v>341837</v>
      </c>
      <c r="BC173" s="83">
        <v>169</v>
      </c>
      <c r="BD173" s="63">
        <v>81</v>
      </c>
      <c r="BE173" s="14">
        <v>290027</v>
      </c>
      <c r="BF173" s="64">
        <v>126</v>
      </c>
      <c r="BG173" s="81">
        <v>72</v>
      </c>
      <c r="BH173" s="82">
        <v>206858</v>
      </c>
      <c r="BI173" s="83">
        <v>105</v>
      </c>
      <c r="BJ173" s="63">
        <v>74</v>
      </c>
      <c r="BK173" s="14">
        <v>152376</v>
      </c>
      <c r="BL173" s="64">
        <v>161</v>
      </c>
      <c r="BM173" s="81">
        <v>59</v>
      </c>
      <c r="BN173" s="82">
        <v>187616</v>
      </c>
      <c r="BO173" s="83">
        <v>107</v>
      </c>
      <c r="BP173" s="63">
        <v>44</v>
      </c>
      <c r="BQ173" s="14">
        <v>135138</v>
      </c>
      <c r="BR173" s="64">
        <v>273</v>
      </c>
    </row>
    <row r="174" spans="1:70" x14ac:dyDescent="0.2">
      <c r="A174" t="s">
        <v>148</v>
      </c>
      <c r="B174" s="527">
        <v>12</v>
      </c>
      <c r="C174" s="528" t="s">
        <v>6555</v>
      </c>
      <c r="D174" s="529">
        <v>15</v>
      </c>
      <c r="E174" s="439">
        <v>20</v>
      </c>
      <c r="F174" s="440" t="s">
        <v>5842</v>
      </c>
      <c r="G174" s="441">
        <v>31</v>
      </c>
      <c r="H174" s="132">
        <v>20</v>
      </c>
      <c r="I174" t="s">
        <v>5097</v>
      </c>
      <c r="J174" s="133">
        <v>23</v>
      </c>
      <c r="K174" s="439">
        <v>20</v>
      </c>
      <c r="L174" s="440" t="s">
        <v>4351</v>
      </c>
      <c r="M174" s="441">
        <v>37</v>
      </c>
      <c r="N174" s="132">
        <v>20</v>
      </c>
      <c r="O174" t="s">
        <v>3593</v>
      </c>
      <c r="P174" s="133">
        <v>53</v>
      </c>
      <c r="Q174" s="308">
        <v>27</v>
      </c>
      <c r="R174" s="308" t="s">
        <v>2819</v>
      </c>
      <c r="S174" s="308">
        <v>80</v>
      </c>
      <c r="T174" s="132">
        <v>27</v>
      </c>
      <c r="U174" t="s">
        <v>2069</v>
      </c>
      <c r="V174" s="133">
        <v>49</v>
      </c>
      <c r="W174" s="307">
        <v>25</v>
      </c>
      <c r="X174" s="308" t="s">
        <v>1310</v>
      </c>
      <c r="Y174" s="309">
        <v>91</v>
      </c>
      <c r="Z174" s="275">
        <v>32</v>
      </c>
      <c r="AA174" s="275" t="s">
        <v>575</v>
      </c>
      <c r="AB174" s="275">
        <v>82</v>
      </c>
      <c r="AC174" s="81">
        <v>19</v>
      </c>
      <c r="AD174" s="82">
        <v>111813</v>
      </c>
      <c r="AE174" s="83">
        <v>81</v>
      </c>
      <c r="AF174" s="63">
        <v>23</v>
      </c>
      <c r="AG174" s="14">
        <v>88704</v>
      </c>
      <c r="AH174" s="64">
        <v>77</v>
      </c>
      <c r="AI174" s="81">
        <v>24</v>
      </c>
      <c r="AJ174" s="82">
        <v>98109</v>
      </c>
      <c r="AK174" s="83">
        <v>108</v>
      </c>
      <c r="AL174" s="63">
        <v>15</v>
      </c>
      <c r="AM174" s="14">
        <v>96942</v>
      </c>
      <c r="AN174" s="64">
        <v>100</v>
      </c>
      <c r="AO174" s="78">
        <v>20</v>
      </c>
      <c r="AP174" s="79">
        <v>130276</v>
      </c>
      <c r="AQ174" s="80">
        <v>158</v>
      </c>
      <c r="AR174" s="63">
        <v>7</v>
      </c>
      <c r="AS174" s="14">
        <v>136915</v>
      </c>
      <c r="AT174" s="64">
        <v>130</v>
      </c>
      <c r="AU174" s="81">
        <v>9</v>
      </c>
      <c r="AV174" s="82">
        <v>145211</v>
      </c>
      <c r="AW174" s="83">
        <v>74</v>
      </c>
      <c r="AX174" s="63">
        <v>30</v>
      </c>
      <c r="AY174" s="14">
        <v>158363</v>
      </c>
      <c r="AZ174" s="64">
        <v>95</v>
      </c>
      <c r="BA174" s="81">
        <v>26</v>
      </c>
      <c r="BB174" s="82">
        <v>155838</v>
      </c>
      <c r="BC174" s="83">
        <v>105</v>
      </c>
      <c r="BD174" s="63">
        <v>23</v>
      </c>
      <c r="BE174" s="14">
        <v>165367</v>
      </c>
      <c r="BF174" s="64">
        <v>75</v>
      </c>
      <c r="BG174" s="81">
        <v>23</v>
      </c>
      <c r="BH174" s="82">
        <v>152009</v>
      </c>
      <c r="BI174" s="83">
        <v>71</v>
      </c>
      <c r="BJ174" s="63">
        <v>28</v>
      </c>
      <c r="BK174" s="14">
        <v>124733</v>
      </c>
      <c r="BL174" s="64">
        <v>81</v>
      </c>
      <c r="BM174" s="81"/>
      <c r="BN174" s="82"/>
      <c r="BO174" s="83"/>
      <c r="BP174" s="63"/>
      <c r="BR174" s="64"/>
    </row>
    <row r="175" spans="1:70" x14ac:dyDescent="0.2">
      <c r="A175" s="20" t="s">
        <v>59</v>
      </c>
      <c r="B175" s="527">
        <v>19</v>
      </c>
      <c r="C175" s="528" t="s">
        <v>6556</v>
      </c>
      <c r="D175" s="529">
        <v>54</v>
      </c>
      <c r="E175" s="439">
        <v>16</v>
      </c>
      <c r="F175" s="440" t="s">
        <v>5843</v>
      </c>
      <c r="G175" s="441">
        <v>60</v>
      </c>
      <c r="H175" s="132">
        <v>20</v>
      </c>
      <c r="I175" t="s">
        <v>5098</v>
      </c>
      <c r="J175" s="133">
        <v>61</v>
      </c>
      <c r="K175" s="439">
        <v>33</v>
      </c>
      <c r="L175" s="440" t="s">
        <v>4352</v>
      </c>
      <c r="M175" s="441">
        <v>112</v>
      </c>
      <c r="N175" s="132">
        <v>34</v>
      </c>
      <c r="O175" t="s">
        <v>3594</v>
      </c>
      <c r="P175" s="133">
        <v>99</v>
      </c>
      <c r="Q175" s="308">
        <v>32</v>
      </c>
      <c r="R175" s="308" t="s">
        <v>2820</v>
      </c>
      <c r="S175" s="308">
        <v>142</v>
      </c>
      <c r="T175" s="132">
        <v>37</v>
      </c>
      <c r="U175" t="s">
        <v>2070</v>
      </c>
      <c r="V175" s="133">
        <v>170</v>
      </c>
      <c r="W175" s="307">
        <v>24</v>
      </c>
      <c r="X175" s="308" t="s">
        <v>1311</v>
      </c>
      <c r="Y175" s="309">
        <v>226</v>
      </c>
      <c r="Z175" s="275">
        <v>27</v>
      </c>
      <c r="AA175" s="275" t="s">
        <v>576</v>
      </c>
      <c r="AB175" s="275">
        <v>142</v>
      </c>
      <c r="AC175" s="81">
        <v>19</v>
      </c>
      <c r="AD175" s="82">
        <v>265347</v>
      </c>
      <c r="AE175" s="83">
        <v>213</v>
      </c>
      <c r="AF175" s="63">
        <v>15</v>
      </c>
      <c r="AG175" s="14">
        <v>270547</v>
      </c>
      <c r="AH175" s="64">
        <v>170</v>
      </c>
      <c r="AI175" s="81">
        <v>23</v>
      </c>
      <c r="AJ175" s="82">
        <v>480803</v>
      </c>
      <c r="AK175" s="83">
        <v>159</v>
      </c>
      <c r="AL175" s="63">
        <v>15</v>
      </c>
      <c r="AM175" s="14">
        <v>344527</v>
      </c>
      <c r="AN175" s="64">
        <v>231</v>
      </c>
      <c r="AO175" s="78">
        <v>14</v>
      </c>
      <c r="AP175" s="79">
        <v>457157</v>
      </c>
      <c r="AQ175" s="80">
        <v>270</v>
      </c>
      <c r="AR175" s="63">
        <v>10</v>
      </c>
      <c r="AS175" s="14">
        <v>278940</v>
      </c>
      <c r="AT175" s="64">
        <v>65</v>
      </c>
      <c r="AU175" s="81">
        <v>18</v>
      </c>
      <c r="AV175" s="82">
        <v>342133</v>
      </c>
      <c r="AW175" s="83">
        <v>138</v>
      </c>
      <c r="AX175" s="63">
        <v>15</v>
      </c>
      <c r="AY175" s="14">
        <v>515999</v>
      </c>
      <c r="AZ175" s="64">
        <v>195</v>
      </c>
      <c r="BA175" s="81">
        <v>18</v>
      </c>
      <c r="BB175" s="82">
        <v>430072</v>
      </c>
      <c r="BC175" s="83">
        <v>161</v>
      </c>
      <c r="BD175" s="63">
        <v>36</v>
      </c>
      <c r="BE175" s="14">
        <v>449744</v>
      </c>
      <c r="BF175" s="64">
        <v>152</v>
      </c>
      <c r="BG175" s="81">
        <v>36</v>
      </c>
      <c r="BH175" s="82">
        <v>341700</v>
      </c>
      <c r="BI175" s="83">
        <v>128</v>
      </c>
      <c r="BJ175" s="63">
        <v>32</v>
      </c>
      <c r="BK175" s="14">
        <v>300947</v>
      </c>
      <c r="BL175" s="64">
        <v>110</v>
      </c>
      <c r="BM175" s="81">
        <v>32</v>
      </c>
      <c r="BN175" s="82">
        <v>260429</v>
      </c>
      <c r="BO175" s="83">
        <v>71</v>
      </c>
      <c r="BP175" s="63">
        <v>21</v>
      </c>
      <c r="BQ175" s="14">
        <v>343872</v>
      </c>
      <c r="BR175" s="64">
        <v>71</v>
      </c>
    </row>
    <row r="176" spans="1:70" x14ac:dyDescent="0.2">
      <c r="A176" s="20" t="s">
        <v>165</v>
      </c>
      <c r="B176" s="527">
        <v>7</v>
      </c>
      <c r="C176" s="528" t="s">
        <v>6557</v>
      </c>
      <c r="D176" s="529">
        <v>50</v>
      </c>
      <c r="E176" s="439">
        <v>10</v>
      </c>
      <c r="F176" s="440" t="s">
        <v>5844</v>
      </c>
      <c r="G176" s="441">
        <v>78</v>
      </c>
      <c r="H176" s="132">
        <v>11</v>
      </c>
      <c r="I176" t="s">
        <v>5099</v>
      </c>
      <c r="J176" s="133">
        <v>77</v>
      </c>
      <c r="K176" s="439">
        <v>10</v>
      </c>
      <c r="L176" s="440" t="s">
        <v>3287</v>
      </c>
      <c r="M176" s="441">
        <v>49</v>
      </c>
      <c r="N176" s="132">
        <v>9</v>
      </c>
      <c r="O176" t="s">
        <v>3595</v>
      </c>
      <c r="P176" s="133">
        <v>49</v>
      </c>
      <c r="Q176" s="308">
        <v>13</v>
      </c>
      <c r="R176" s="308" t="s">
        <v>2821</v>
      </c>
      <c r="S176" s="308">
        <v>85</v>
      </c>
      <c r="T176" s="132">
        <v>12</v>
      </c>
      <c r="U176" t="s">
        <v>2071</v>
      </c>
      <c r="V176" s="133">
        <v>114</v>
      </c>
      <c r="W176" s="307">
        <v>19</v>
      </c>
      <c r="X176" s="308" t="s">
        <v>1312</v>
      </c>
      <c r="Y176" s="309">
        <v>127</v>
      </c>
      <c r="Z176" s="275">
        <v>17</v>
      </c>
      <c r="AA176" s="275" t="s">
        <v>577</v>
      </c>
      <c r="AB176" s="275">
        <v>262</v>
      </c>
      <c r="AC176" s="81">
        <v>11</v>
      </c>
      <c r="AD176" s="82">
        <v>242964</v>
      </c>
      <c r="AE176" s="83">
        <v>238</v>
      </c>
      <c r="AF176" s="63">
        <v>9</v>
      </c>
      <c r="AG176" s="14">
        <v>265062</v>
      </c>
      <c r="AH176" s="64">
        <v>135</v>
      </c>
      <c r="AI176" s="81">
        <v>6</v>
      </c>
      <c r="AJ176" s="82">
        <v>215567</v>
      </c>
      <c r="AK176" s="83">
        <v>173</v>
      </c>
      <c r="AL176" s="63">
        <v>2</v>
      </c>
      <c r="AM176" s="14">
        <v>186400</v>
      </c>
      <c r="AN176" s="64">
        <v>240</v>
      </c>
      <c r="AO176" s="78">
        <v>10</v>
      </c>
      <c r="AP176" s="79">
        <v>327350</v>
      </c>
      <c r="AQ176" s="80">
        <v>240</v>
      </c>
      <c r="AR176" s="63">
        <v>3</v>
      </c>
      <c r="AS176" s="14">
        <v>204500</v>
      </c>
      <c r="AT176" s="64">
        <v>172</v>
      </c>
      <c r="AU176" s="81">
        <v>4</v>
      </c>
      <c r="AV176" s="82">
        <v>340500</v>
      </c>
      <c r="AW176" s="83">
        <v>155</v>
      </c>
      <c r="AX176" s="63">
        <v>5</v>
      </c>
      <c r="AY176" s="14">
        <v>315000</v>
      </c>
      <c r="AZ176" s="64">
        <v>188</v>
      </c>
      <c r="BA176" s="81">
        <v>8</v>
      </c>
      <c r="BB176" s="82">
        <v>320475</v>
      </c>
      <c r="BC176" s="83">
        <v>100</v>
      </c>
      <c r="BD176" s="63">
        <v>12</v>
      </c>
      <c r="BE176" s="14">
        <v>392608</v>
      </c>
      <c r="BF176" s="64">
        <v>116</v>
      </c>
      <c r="BG176" s="81">
        <v>16</v>
      </c>
      <c r="BH176" s="82">
        <v>233100</v>
      </c>
      <c r="BI176" s="83">
        <v>86</v>
      </c>
      <c r="BJ176" s="63">
        <v>8</v>
      </c>
      <c r="BK176" s="14">
        <v>226244</v>
      </c>
      <c r="BL176" s="64">
        <v>176</v>
      </c>
      <c r="BM176" s="81"/>
      <c r="BN176" s="82"/>
      <c r="BO176" s="83"/>
      <c r="BP176" s="63"/>
      <c r="BR176" s="64"/>
    </row>
    <row r="177" spans="1:70" x14ac:dyDescent="0.2">
      <c r="A177" s="20" t="s">
        <v>60</v>
      </c>
      <c r="B177" s="527">
        <v>52</v>
      </c>
      <c r="C177" s="528" t="s">
        <v>6558</v>
      </c>
      <c r="D177" s="529">
        <v>48</v>
      </c>
      <c r="E177" s="439">
        <v>90</v>
      </c>
      <c r="F177" s="440" t="s">
        <v>5845</v>
      </c>
      <c r="G177" s="441">
        <v>51</v>
      </c>
      <c r="H177" s="132">
        <v>112</v>
      </c>
      <c r="I177" t="s">
        <v>5100</v>
      </c>
      <c r="J177" s="133">
        <v>58</v>
      </c>
      <c r="K177" s="439">
        <v>82</v>
      </c>
      <c r="L177" s="440" t="s">
        <v>4353</v>
      </c>
      <c r="M177" s="441">
        <v>98</v>
      </c>
      <c r="N177" s="132">
        <v>106</v>
      </c>
      <c r="O177" t="s">
        <v>3596</v>
      </c>
      <c r="P177" s="133">
        <v>99</v>
      </c>
      <c r="Q177" s="308">
        <v>92</v>
      </c>
      <c r="R177" s="308" t="s">
        <v>2822</v>
      </c>
      <c r="S177" s="308">
        <v>89</v>
      </c>
      <c r="T177" s="132">
        <v>93</v>
      </c>
      <c r="U177" t="s">
        <v>2072</v>
      </c>
      <c r="V177" s="133">
        <v>101</v>
      </c>
      <c r="W177" s="307">
        <v>83</v>
      </c>
      <c r="X177" s="308" t="s">
        <v>1313</v>
      </c>
      <c r="Y177" s="309">
        <v>135</v>
      </c>
      <c r="Z177" s="275">
        <v>70</v>
      </c>
      <c r="AA177" s="275" t="s">
        <v>578</v>
      </c>
      <c r="AB177" s="275">
        <v>144</v>
      </c>
      <c r="AC177" s="81">
        <v>77</v>
      </c>
      <c r="AD177" s="82">
        <v>212810</v>
      </c>
      <c r="AE177" s="83">
        <v>186</v>
      </c>
      <c r="AF177" s="63">
        <v>59</v>
      </c>
      <c r="AG177" s="14">
        <v>200491</v>
      </c>
      <c r="AH177" s="64">
        <v>188</v>
      </c>
      <c r="AI177" s="81">
        <v>57</v>
      </c>
      <c r="AJ177" s="82">
        <v>266173</v>
      </c>
      <c r="AK177" s="83">
        <v>194</v>
      </c>
      <c r="AL177" s="63">
        <v>38</v>
      </c>
      <c r="AM177" s="14">
        <v>252649</v>
      </c>
      <c r="AN177" s="64">
        <v>189</v>
      </c>
      <c r="AO177" s="78">
        <v>37</v>
      </c>
      <c r="AP177" s="79">
        <v>213305</v>
      </c>
      <c r="AQ177" s="80">
        <v>150</v>
      </c>
      <c r="AR177" s="63">
        <v>28</v>
      </c>
      <c r="AS177" s="14">
        <v>334716</v>
      </c>
      <c r="AT177" s="64">
        <v>158</v>
      </c>
      <c r="AU177" s="81">
        <v>37</v>
      </c>
      <c r="AV177" s="82">
        <v>387363</v>
      </c>
      <c r="AW177" s="83">
        <v>106</v>
      </c>
      <c r="AX177" s="63">
        <v>65</v>
      </c>
      <c r="AY177" s="14">
        <v>438253</v>
      </c>
      <c r="AZ177" s="64">
        <v>120</v>
      </c>
      <c r="BA177" s="81">
        <v>66</v>
      </c>
      <c r="BB177" s="82">
        <v>327121</v>
      </c>
      <c r="BC177" s="83">
        <v>103</v>
      </c>
      <c r="BD177" s="63">
        <v>108</v>
      </c>
      <c r="BE177" s="14">
        <v>210882</v>
      </c>
      <c r="BF177" s="64">
        <v>142</v>
      </c>
      <c r="BG177" s="81">
        <v>69</v>
      </c>
      <c r="BH177" s="82">
        <v>201344</v>
      </c>
      <c r="BI177" s="83">
        <v>101</v>
      </c>
      <c r="BJ177" s="63">
        <v>85</v>
      </c>
      <c r="BK177" s="14">
        <v>197255</v>
      </c>
      <c r="BL177" s="64">
        <v>107</v>
      </c>
      <c r="BM177" s="81">
        <v>73</v>
      </c>
      <c r="BN177" s="82">
        <v>156530</v>
      </c>
      <c r="BO177" s="83">
        <v>149</v>
      </c>
      <c r="BP177" s="63">
        <v>64</v>
      </c>
      <c r="BQ177" s="14">
        <v>260231</v>
      </c>
      <c r="BR177" s="64">
        <v>142</v>
      </c>
    </row>
    <row r="178" spans="1:70" x14ac:dyDescent="0.2">
      <c r="A178" s="20" t="s">
        <v>149</v>
      </c>
      <c r="B178" s="527">
        <v>24</v>
      </c>
      <c r="C178" s="528" t="s">
        <v>6559</v>
      </c>
      <c r="D178" s="529">
        <v>54</v>
      </c>
      <c r="E178" s="439">
        <v>23</v>
      </c>
      <c r="F178" s="440" t="s">
        <v>5846</v>
      </c>
      <c r="G178" s="441">
        <v>79</v>
      </c>
      <c r="H178" s="132">
        <v>35</v>
      </c>
      <c r="I178" t="s">
        <v>5101</v>
      </c>
      <c r="J178" s="133">
        <v>88</v>
      </c>
      <c r="K178" s="439">
        <v>21</v>
      </c>
      <c r="L178" s="440" t="s">
        <v>4354</v>
      </c>
      <c r="M178" s="441">
        <v>133</v>
      </c>
      <c r="N178" s="132">
        <v>30</v>
      </c>
      <c r="O178" t="s">
        <v>3597</v>
      </c>
      <c r="P178" s="133">
        <v>101</v>
      </c>
      <c r="Q178" s="308">
        <v>21</v>
      </c>
      <c r="R178" s="308" t="s">
        <v>2823</v>
      </c>
      <c r="S178" s="308">
        <v>144</v>
      </c>
      <c r="T178" s="132">
        <v>40</v>
      </c>
      <c r="U178" t="s">
        <v>2073</v>
      </c>
      <c r="V178" s="133">
        <v>138</v>
      </c>
      <c r="W178" s="307">
        <v>25</v>
      </c>
      <c r="X178" s="308" t="s">
        <v>1314</v>
      </c>
      <c r="Y178" s="309">
        <v>178</v>
      </c>
      <c r="Z178" s="275">
        <v>26</v>
      </c>
      <c r="AA178" s="275" t="s">
        <v>579</v>
      </c>
      <c r="AB178" s="275">
        <v>219</v>
      </c>
      <c r="AC178" s="81">
        <v>31</v>
      </c>
      <c r="AD178" s="82">
        <v>691596</v>
      </c>
      <c r="AE178" s="83">
        <v>126</v>
      </c>
      <c r="AF178" s="63">
        <v>24</v>
      </c>
      <c r="AG178" s="14">
        <v>855983</v>
      </c>
      <c r="AH178" s="64">
        <v>221</v>
      </c>
      <c r="AI178" s="81">
        <v>20</v>
      </c>
      <c r="AJ178" s="82">
        <v>709870</v>
      </c>
      <c r="AK178" s="83">
        <v>141</v>
      </c>
      <c r="AL178" s="63">
        <v>16</v>
      </c>
      <c r="AM178" s="14">
        <v>853329</v>
      </c>
      <c r="AN178" s="64">
        <v>186</v>
      </c>
      <c r="AO178" s="78">
        <v>16</v>
      </c>
      <c r="AP178" s="79">
        <v>859531</v>
      </c>
      <c r="AQ178" s="80">
        <v>122</v>
      </c>
      <c r="AR178" s="63">
        <v>7</v>
      </c>
      <c r="AS178" s="14">
        <v>784286</v>
      </c>
      <c r="AT178" s="64">
        <v>228</v>
      </c>
      <c r="AU178" s="81">
        <v>23</v>
      </c>
      <c r="AV178" s="82">
        <v>550485</v>
      </c>
      <c r="AW178" s="83">
        <v>108</v>
      </c>
      <c r="AX178" s="63">
        <v>25</v>
      </c>
      <c r="AY178" s="14">
        <v>757816</v>
      </c>
      <c r="AZ178" s="64">
        <v>147</v>
      </c>
      <c r="BA178" s="81">
        <v>29</v>
      </c>
      <c r="BB178" s="82">
        <v>754484</v>
      </c>
      <c r="BC178" s="83">
        <v>102</v>
      </c>
      <c r="BD178" s="63">
        <v>26</v>
      </c>
      <c r="BE178" s="14">
        <v>853417</v>
      </c>
      <c r="BF178" s="64">
        <v>117</v>
      </c>
      <c r="BG178" s="81">
        <v>43</v>
      </c>
      <c r="BH178" s="82">
        <v>798803</v>
      </c>
      <c r="BI178" s="83">
        <v>184</v>
      </c>
      <c r="BJ178" s="63">
        <v>25</v>
      </c>
      <c r="BK178" s="14">
        <v>635588</v>
      </c>
      <c r="BL178" s="64">
        <v>136</v>
      </c>
      <c r="BM178" s="81"/>
      <c r="BN178" s="82"/>
      <c r="BO178" s="83"/>
      <c r="BP178" s="63"/>
      <c r="BR178" s="64"/>
    </row>
    <row r="179" spans="1:70" x14ac:dyDescent="0.2">
      <c r="A179" s="20" t="s">
        <v>150</v>
      </c>
      <c r="B179" s="527">
        <v>13</v>
      </c>
      <c r="C179" s="528" t="s">
        <v>6560</v>
      </c>
      <c r="D179" s="529">
        <v>69</v>
      </c>
      <c r="E179" s="439">
        <v>35</v>
      </c>
      <c r="F179" s="440" t="s">
        <v>5847</v>
      </c>
      <c r="G179" s="441">
        <v>32</v>
      </c>
      <c r="H179" s="132">
        <v>27</v>
      </c>
      <c r="I179" t="s">
        <v>5102</v>
      </c>
      <c r="J179" s="133">
        <v>37</v>
      </c>
      <c r="K179" s="439">
        <v>17</v>
      </c>
      <c r="L179" s="440" t="s">
        <v>4355</v>
      </c>
      <c r="M179" s="441">
        <v>74</v>
      </c>
      <c r="N179" s="132">
        <v>38</v>
      </c>
      <c r="O179" t="s">
        <v>3598</v>
      </c>
      <c r="P179" s="133">
        <v>94</v>
      </c>
      <c r="Q179" s="308">
        <v>28</v>
      </c>
      <c r="R179" s="308" t="s">
        <v>2824</v>
      </c>
      <c r="S179" s="308">
        <v>74</v>
      </c>
      <c r="T179" s="132">
        <v>31</v>
      </c>
      <c r="U179" t="s">
        <v>2074</v>
      </c>
      <c r="V179" s="133">
        <v>82</v>
      </c>
      <c r="W179" s="307">
        <v>28</v>
      </c>
      <c r="X179" s="308" t="s">
        <v>1315</v>
      </c>
      <c r="Y179" s="309">
        <v>120</v>
      </c>
      <c r="Z179" s="275">
        <v>20</v>
      </c>
      <c r="AA179" s="275" t="s">
        <v>580</v>
      </c>
      <c r="AB179" s="275">
        <v>134</v>
      </c>
      <c r="AC179" s="81">
        <v>24</v>
      </c>
      <c r="AD179" s="82">
        <v>299233</v>
      </c>
      <c r="AE179" s="83">
        <v>195</v>
      </c>
      <c r="AF179" s="63">
        <v>16</v>
      </c>
      <c r="AG179" s="14">
        <v>140152</v>
      </c>
      <c r="AH179" s="64">
        <v>153</v>
      </c>
      <c r="AI179" s="81">
        <v>19</v>
      </c>
      <c r="AJ179" s="82">
        <v>140042</v>
      </c>
      <c r="AK179" s="83">
        <v>183</v>
      </c>
      <c r="AL179" s="63">
        <v>15</v>
      </c>
      <c r="AM179" s="14">
        <v>109583</v>
      </c>
      <c r="AN179" s="64">
        <v>173</v>
      </c>
      <c r="AO179" s="78">
        <v>14</v>
      </c>
      <c r="AP179" s="79">
        <v>150093</v>
      </c>
      <c r="AQ179" s="80">
        <v>200</v>
      </c>
      <c r="AR179" s="63">
        <v>10</v>
      </c>
      <c r="AS179" s="14">
        <v>222267</v>
      </c>
      <c r="AT179" s="64">
        <v>133</v>
      </c>
      <c r="AU179" s="81">
        <v>11</v>
      </c>
      <c r="AV179" s="82">
        <v>136945</v>
      </c>
      <c r="AW179" s="83">
        <v>121</v>
      </c>
      <c r="AX179" s="63">
        <v>16</v>
      </c>
      <c r="AY179" s="14">
        <v>264853</v>
      </c>
      <c r="AZ179" s="64">
        <v>90</v>
      </c>
      <c r="BA179" s="81">
        <v>25</v>
      </c>
      <c r="BB179" s="82">
        <v>291064</v>
      </c>
      <c r="BC179" s="83">
        <v>171</v>
      </c>
      <c r="BD179" s="63">
        <v>37</v>
      </c>
      <c r="BE179" s="14">
        <v>365012</v>
      </c>
      <c r="BF179" s="64">
        <v>115</v>
      </c>
      <c r="BG179" s="81">
        <v>44</v>
      </c>
      <c r="BH179" s="82">
        <v>195043</v>
      </c>
      <c r="BI179" s="83">
        <v>126</v>
      </c>
      <c r="BJ179" s="63">
        <v>15</v>
      </c>
      <c r="BK179" s="14">
        <v>288890</v>
      </c>
      <c r="BL179" s="64">
        <v>72</v>
      </c>
      <c r="BM179" s="81"/>
      <c r="BN179" s="82"/>
      <c r="BO179" s="83"/>
      <c r="BP179" s="63"/>
      <c r="BR179" s="64"/>
    </row>
    <row r="180" spans="1:70" x14ac:dyDescent="0.2">
      <c r="A180" s="20" t="s">
        <v>81</v>
      </c>
      <c r="B180" s="527">
        <v>1</v>
      </c>
      <c r="C180" s="528" t="s">
        <v>6561</v>
      </c>
      <c r="D180" s="529">
        <v>2</v>
      </c>
      <c r="E180" s="439">
        <v>2</v>
      </c>
      <c r="F180" s="440" t="s">
        <v>5848</v>
      </c>
      <c r="G180" s="441">
        <v>3</v>
      </c>
      <c r="H180" s="132">
        <v>2</v>
      </c>
      <c r="I180" t="s">
        <v>5103</v>
      </c>
      <c r="J180" s="133">
        <v>3</v>
      </c>
      <c r="K180" s="439">
        <v>0</v>
      </c>
      <c r="L180" s="440" t="s">
        <v>270</v>
      </c>
      <c r="M180" s="441">
        <v>0</v>
      </c>
      <c r="N180" s="132">
        <v>0</v>
      </c>
      <c r="O180" t="s">
        <v>270</v>
      </c>
      <c r="P180" s="133">
        <v>0</v>
      </c>
      <c r="Q180" s="308">
        <v>2</v>
      </c>
      <c r="R180" s="308" t="s">
        <v>2825</v>
      </c>
      <c r="S180" s="308">
        <v>40</v>
      </c>
      <c r="T180" s="132">
        <v>1</v>
      </c>
      <c r="U180" t="s">
        <v>2075</v>
      </c>
      <c r="V180" s="133">
        <v>14</v>
      </c>
      <c r="W180" s="307">
        <v>0</v>
      </c>
      <c r="X180" s="308" t="s">
        <v>270</v>
      </c>
      <c r="Y180" s="309">
        <v>0</v>
      </c>
      <c r="Z180" s="275">
        <v>2</v>
      </c>
      <c r="AA180" s="275" t="s">
        <v>581</v>
      </c>
      <c r="AB180" s="275">
        <v>153</v>
      </c>
      <c r="AC180" s="81">
        <v>1</v>
      </c>
      <c r="AD180" s="82">
        <v>266900</v>
      </c>
      <c r="AE180" s="83">
        <v>140</v>
      </c>
      <c r="AF180" s="63">
        <v>1</v>
      </c>
      <c r="AG180" s="14">
        <v>260000</v>
      </c>
      <c r="AH180" s="64">
        <v>132</v>
      </c>
      <c r="AI180" s="81">
        <v>0</v>
      </c>
      <c r="AJ180" s="82"/>
      <c r="AK180" s="83"/>
      <c r="AL180" s="63">
        <v>1</v>
      </c>
      <c r="AM180" s="14">
        <v>125000</v>
      </c>
      <c r="AN180" s="64">
        <v>27</v>
      </c>
      <c r="AO180" s="81">
        <v>0</v>
      </c>
      <c r="AP180" s="82"/>
      <c r="AQ180" s="83"/>
      <c r="AR180" s="63">
        <v>1</v>
      </c>
      <c r="AS180" s="14">
        <v>235000</v>
      </c>
      <c r="AT180" s="64">
        <v>148</v>
      </c>
      <c r="AU180" s="81">
        <v>1</v>
      </c>
      <c r="AV180" s="82">
        <v>320000</v>
      </c>
      <c r="AW180" s="83">
        <v>100</v>
      </c>
      <c r="AX180" s="63">
        <v>1</v>
      </c>
      <c r="AY180" s="14">
        <v>280000</v>
      </c>
      <c r="AZ180" s="64">
        <v>16</v>
      </c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K180" s="14"/>
      <c r="BL180" s="64"/>
      <c r="BM180" s="81"/>
      <c r="BN180" s="82"/>
      <c r="BO180" s="83"/>
      <c r="BP180" s="63"/>
      <c r="BR180" s="64"/>
    </row>
    <row r="181" spans="1:70" x14ac:dyDescent="0.2">
      <c r="A181" s="20" t="s">
        <v>151</v>
      </c>
      <c r="B181" s="527">
        <v>13</v>
      </c>
      <c r="C181" s="528" t="s">
        <v>6562</v>
      </c>
      <c r="D181" s="529">
        <v>47</v>
      </c>
      <c r="E181" s="439">
        <v>8</v>
      </c>
      <c r="F181" s="440" t="s">
        <v>5849</v>
      </c>
      <c r="G181" s="441">
        <v>32</v>
      </c>
      <c r="H181" s="132">
        <v>16</v>
      </c>
      <c r="I181" t="s">
        <v>5104</v>
      </c>
      <c r="J181" s="133">
        <v>48</v>
      </c>
      <c r="K181" s="439">
        <v>9</v>
      </c>
      <c r="L181" s="440" t="s">
        <v>4356</v>
      </c>
      <c r="M181" s="441">
        <v>90</v>
      </c>
      <c r="N181" s="132">
        <v>8</v>
      </c>
      <c r="O181" t="s">
        <v>3599</v>
      </c>
      <c r="P181" s="133">
        <v>78</v>
      </c>
      <c r="Q181" s="308">
        <v>13</v>
      </c>
      <c r="R181" s="308" t="s">
        <v>2826</v>
      </c>
      <c r="S181" s="308">
        <v>136</v>
      </c>
      <c r="T181" s="132">
        <v>19</v>
      </c>
      <c r="U181" t="s">
        <v>2076</v>
      </c>
      <c r="V181" s="133">
        <v>145</v>
      </c>
      <c r="W181" s="307">
        <v>13</v>
      </c>
      <c r="X181" s="308" t="s">
        <v>1316</v>
      </c>
      <c r="Y181" s="309">
        <v>147</v>
      </c>
      <c r="Z181" s="275">
        <v>14</v>
      </c>
      <c r="AA181" s="275" t="s">
        <v>582</v>
      </c>
      <c r="AB181" s="275">
        <v>120</v>
      </c>
      <c r="AC181" s="81">
        <v>14</v>
      </c>
      <c r="AD181" s="82">
        <v>176864</v>
      </c>
      <c r="AE181" s="83">
        <v>154</v>
      </c>
      <c r="AF181" s="63">
        <v>9</v>
      </c>
      <c r="AG181" s="14">
        <v>238065</v>
      </c>
      <c r="AH181" s="64">
        <v>120</v>
      </c>
      <c r="AI181" s="81">
        <v>4</v>
      </c>
      <c r="AJ181" s="82">
        <v>201112</v>
      </c>
      <c r="AK181" s="83">
        <v>385</v>
      </c>
      <c r="AL181" s="63">
        <v>5</v>
      </c>
      <c r="AM181" s="14">
        <v>304470</v>
      </c>
      <c r="AN181" s="64">
        <v>99</v>
      </c>
      <c r="AO181" s="78">
        <v>6</v>
      </c>
      <c r="AP181" s="79">
        <v>134275</v>
      </c>
      <c r="AQ181" s="80">
        <v>194</v>
      </c>
      <c r="AR181" s="63">
        <v>6</v>
      </c>
      <c r="AS181" s="14">
        <v>156483</v>
      </c>
      <c r="AT181" s="64">
        <v>105</v>
      </c>
      <c r="AU181" s="81">
        <v>7</v>
      </c>
      <c r="AV181" s="82">
        <v>277500</v>
      </c>
      <c r="AW181" s="83">
        <v>157</v>
      </c>
      <c r="AX181" s="63">
        <v>10</v>
      </c>
      <c r="AY181" s="14">
        <v>205140</v>
      </c>
      <c r="AZ181" s="64">
        <v>134</v>
      </c>
      <c r="BA181" s="81">
        <v>13</v>
      </c>
      <c r="BB181" s="82">
        <v>194669</v>
      </c>
      <c r="BC181" s="83">
        <v>134</v>
      </c>
      <c r="BD181" s="63">
        <v>10</v>
      </c>
      <c r="BE181" s="14">
        <v>292430</v>
      </c>
      <c r="BF181" s="64">
        <v>60</v>
      </c>
      <c r="BG181" s="81">
        <v>10</v>
      </c>
      <c r="BH181" s="82">
        <v>142540</v>
      </c>
      <c r="BI181" s="83">
        <v>171</v>
      </c>
      <c r="BJ181" s="63">
        <v>15</v>
      </c>
      <c r="BK181" s="14">
        <v>253980</v>
      </c>
      <c r="BL181" s="64">
        <v>116</v>
      </c>
      <c r="BM181" s="81"/>
      <c r="BN181" s="82"/>
      <c r="BO181" s="83"/>
      <c r="BP181" s="63"/>
      <c r="BR181" s="64"/>
    </row>
    <row r="182" spans="1:70" x14ac:dyDescent="0.2">
      <c r="A182" s="20" t="s">
        <v>152</v>
      </c>
      <c r="B182" s="527">
        <v>4</v>
      </c>
      <c r="C182" s="528" t="s">
        <v>1784</v>
      </c>
      <c r="D182" s="529">
        <v>12</v>
      </c>
      <c r="E182" s="439">
        <v>6</v>
      </c>
      <c r="F182" s="440" t="s">
        <v>5850</v>
      </c>
      <c r="G182" s="441">
        <v>13</v>
      </c>
      <c r="H182" s="132">
        <v>15</v>
      </c>
      <c r="I182" t="s">
        <v>5105</v>
      </c>
      <c r="J182" s="133">
        <v>62</v>
      </c>
      <c r="K182" s="439">
        <v>11</v>
      </c>
      <c r="L182" s="440" t="s">
        <v>4357</v>
      </c>
      <c r="M182" s="441">
        <v>100</v>
      </c>
      <c r="N182" s="132">
        <v>13</v>
      </c>
      <c r="O182" t="s">
        <v>3600</v>
      </c>
      <c r="P182" s="133">
        <v>52</v>
      </c>
      <c r="Q182" s="308">
        <v>10</v>
      </c>
      <c r="R182" s="308" t="s">
        <v>2827</v>
      </c>
      <c r="S182" s="308">
        <v>107</v>
      </c>
      <c r="T182" s="132">
        <v>9</v>
      </c>
      <c r="U182" t="s">
        <v>2077</v>
      </c>
      <c r="V182" s="133">
        <v>167</v>
      </c>
      <c r="W182" s="307">
        <v>7</v>
      </c>
      <c r="X182" s="308" t="s">
        <v>1317</v>
      </c>
      <c r="Y182" s="309">
        <v>142</v>
      </c>
      <c r="Z182" s="275">
        <v>10</v>
      </c>
      <c r="AA182" s="275" t="s">
        <v>583</v>
      </c>
      <c r="AB182" s="275">
        <v>174</v>
      </c>
      <c r="AC182" s="81">
        <v>6</v>
      </c>
      <c r="AD182" s="82">
        <v>110983</v>
      </c>
      <c r="AE182" s="83">
        <v>130</v>
      </c>
      <c r="AF182" s="63">
        <v>11</v>
      </c>
      <c r="AG182" s="14">
        <v>120186</v>
      </c>
      <c r="AH182" s="64">
        <v>117</v>
      </c>
      <c r="AI182" s="81">
        <v>10</v>
      </c>
      <c r="AJ182" s="82">
        <v>69054</v>
      </c>
      <c r="AK182" s="83">
        <v>108</v>
      </c>
      <c r="AL182" s="63">
        <v>3</v>
      </c>
      <c r="AM182" s="14">
        <v>129167</v>
      </c>
      <c r="AN182" s="64">
        <v>98</v>
      </c>
      <c r="AO182" s="78">
        <v>5</v>
      </c>
      <c r="AP182" s="79">
        <v>155000</v>
      </c>
      <c r="AQ182" s="80">
        <v>139</v>
      </c>
      <c r="AR182" s="63">
        <v>6</v>
      </c>
      <c r="AS182" s="14">
        <v>154583</v>
      </c>
      <c r="AT182" s="64">
        <v>72</v>
      </c>
      <c r="AU182" s="81">
        <v>2</v>
      </c>
      <c r="AV182" s="82">
        <v>129500</v>
      </c>
      <c r="AW182" s="83">
        <v>132</v>
      </c>
      <c r="AX182" s="63">
        <v>7</v>
      </c>
      <c r="AY182" s="14">
        <v>170914</v>
      </c>
      <c r="AZ182" s="64">
        <v>87</v>
      </c>
      <c r="BA182" s="81">
        <v>13</v>
      </c>
      <c r="BB182" s="82">
        <v>164377</v>
      </c>
      <c r="BC182" s="83">
        <v>177</v>
      </c>
      <c r="BD182" s="63">
        <v>16</v>
      </c>
      <c r="BE182" s="14">
        <v>167559</v>
      </c>
      <c r="BF182" s="64">
        <v>105</v>
      </c>
      <c r="BG182" s="81">
        <v>7</v>
      </c>
      <c r="BH182" s="82">
        <v>93957</v>
      </c>
      <c r="BI182" s="83">
        <v>47</v>
      </c>
      <c r="BJ182" s="63">
        <v>9</v>
      </c>
      <c r="BK182" s="14">
        <v>107053</v>
      </c>
      <c r="BL182" s="64">
        <v>127</v>
      </c>
      <c r="BM182" s="81"/>
      <c r="BN182" s="82"/>
      <c r="BO182" s="83"/>
      <c r="BP182" s="63"/>
      <c r="BR182" s="64"/>
    </row>
    <row r="183" spans="1:70" x14ac:dyDescent="0.2">
      <c r="A183" s="20" t="s">
        <v>153</v>
      </c>
      <c r="B183" s="527">
        <v>9</v>
      </c>
      <c r="C183" s="528" t="s">
        <v>392</v>
      </c>
      <c r="D183" s="529">
        <v>53</v>
      </c>
      <c r="E183" s="439">
        <v>8</v>
      </c>
      <c r="F183" s="440" t="s">
        <v>5851</v>
      </c>
      <c r="G183" s="441">
        <v>28</v>
      </c>
      <c r="H183" s="132">
        <v>9</v>
      </c>
      <c r="I183" t="s">
        <v>5106</v>
      </c>
      <c r="J183" s="133">
        <v>59</v>
      </c>
      <c r="K183" s="439">
        <v>11</v>
      </c>
      <c r="L183" s="440" t="s">
        <v>4358</v>
      </c>
      <c r="M183" s="441">
        <v>121</v>
      </c>
      <c r="N183" s="132">
        <v>6</v>
      </c>
      <c r="O183" t="s">
        <v>3601</v>
      </c>
      <c r="P183" s="133">
        <v>17</v>
      </c>
      <c r="Q183" s="308">
        <v>10</v>
      </c>
      <c r="R183" s="308" t="s">
        <v>2828</v>
      </c>
      <c r="S183" s="308">
        <v>40</v>
      </c>
      <c r="T183" s="132">
        <v>10</v>
      </c>
      <c r="U183" t="s">
        <v>2078</v>
      </c>
      <c r="V183" s="133">
        <v>54</v>
      </c>
      <c r="W183" s="307">
        <v>7</v>
      </c>
      <c r="X183" s="308" t="s">
        <v>1318</v>
      </c>
      <c r="Y183" s="309">
        <v>101</v>
      </c>
      <c r="Z183" s="275">
        <v>14</v>
      </c>
      <c r="AA183" s="275" t="s">
        <v>584</v>
      </c>
      <c r="AB183" s="275">
        <v>122</v>
      </c>
      <c r="AC183" s="81">
        <v>7</v>
      </c>
      <c r="AD183" s="82">
        <v>259729</v>
      </c>
      <c r="AE183" s="83">
        <v>117</v>
      </c>
      <c r="AF183" s="63">
        <v>5</v>
      </c>
      <c r="AG183" s="14">
        <v>174580</v>
      </c>
      <c r="AH183" s="64">
        <v>108</v>
      </c>
      <c r="AI183" s="81">
        <v>8</v>
      </c>
      <c r="AJ183" s="82">
        <v>223381</v>
      </c>
      <c r="AK183" s="83">
        <v>160</v>
      </c>
      <c r="AL183" s="63">
        <v>10</v>
      </c>
      <c r="AM183" s="14">
        <v>168760</v>
      </c>
      <c r="AN183" s="64">
        <v>101</v>
      </c>
      <c r="AO183" s="78">
        <v>4</v>
      </c>
      <c r="AP183" s="79">
        <v>254000</v>
      </c>
      <c r="AQ183" s="80">
        <v>200</v>
      </c>
      <c r="AR183" s="63">
        <v>6</v>
      </c>
      <c r="AS183" s="14">
        <v>256333</v>
      </c>
      <c r="AT183" s="64">
        <v>118</v>
      </c>
      <c r="AU183" s="81">
        <v>6</v>
      </c>
      <c r="AV183" s="82">
        <v>380567</v>
      </c>
      <c r="AW183" s="83">
        <v>166</v>
      </c>
      <c r="AX183" s="63">
        <v>15</v>
      </c>
      <c r="AY183" s="14">
        <v>21770</v>
      </c>
      <c r="AZ183" s="64">
        <v>153</v>
      </c>
      <c r="BA183" s="81">
        <v>9</v>
      </c>
      <c r="BB183" s="82">
        <v>264844</v>
      </c>
      <c r="BC183" s="83">
        <v>110</v>
      </c>
      <c r="BD183" s="63">
        <v>9</v>
      </c>
      <c r="BE183" s="14">
        <v>243856</v>
      </c>
      <c r="BF183" s="64">
        <v>103</v>
      </c>
      <c r="BG183" s="81">
        <v>7</v>
      </c>
      <c r="BH183" s="82">
        <v>166200</v>
      </c>
      <c r="BI183" s="83">
        <v>84</v>
      </c>
      <c r="BJ183" s="63">
        <v>11</v>
      </c>
      <c r="BK183" s="14">
        <v>441855</v>
      </c>
      <c r="BL183" s="64">
        <v>74</v>
      </c>
      <c r="BM183" s="81"/>
      <c r="BN183" s="82"/>
      <c r="BO183" s="83"/>
      <c r="BP183" s="63"/>
      <c r="BR183" s="64"/>
    </row>
    <row r="184" spans="1:70" x14ac:dyDescent="0.2">
      <c r="A184" s="20" t="s">
        <v>254</v>
      </c>
      <c r="B184" s="527">
        <v>13</v>
      </c>
      <c r="C184" s="528" t="s">
        <v>6563</v>
      </c>
      <c r="D184" s="529">
        <v>40</v>
      </c>
      <c r="E184" s="439">
        <v>18</v>
      </c>
      <c r="F184" s="440" t="s">
        <v>5852</v>
      </c>
      <c r="G184" s="441">
        <v>38</v>
      </c>
      <c r="H184" s="132">
        <v>22</v>
      </c>
      <c r="I184" t="s">
        <v>5107</v>
      </c>
      <c r="J184" s="133">
        <v>59</v>
      </c>
      <c r="K184" s="439">
        <v>32</v>
      </c>
      <c r="L184" s="440" t="s">
        <v>4359</v>
      </c>
      <c r="M184" s="441">
        <v>109</v>
      </c>
      <c r="N184" s="132">
        <v>27</v>
      </c>
      <c r="O184" t="s">
        <v>3602</v>
      </c>
      <c r="P184" s="133">
        <v>114</v>
      </c>
      <c r="Q184" s="308">
        <v>23</v>
      </c>
      <c r="R184" s="308" t="s">
        <v>2829</v>
      </c>
      <c r="S184" s="308">
        <v>121</v>
      </c>
      <c r="T184" s="132">
        <v>22</v>
      </c>
      <c r="U184" t="s">
        <v>2079</v>
      </c>
      <c r="V184" s="133">
        <v>116</v>
      </c>
      <c r="W184" s="307">
        <v>24</v>
      </c>
      <c r="X184" s="308" t="s">
        <v>1319</v>
      </c>
      <c r="Y184" s="309">
        <v>99</v>
      </c>
      <c r="Z184" s="275">
        <v>24</v>
      </c>
      <c r="AA184" s="275" t="s">
        <v>585</v>
      </c>
      <c r="AB184" s="275">
        <v>130</v>
      </c>
      <c r="AC184" s="81">
        <v>35</v>
      </c>
      <c r="AD184" s="82">
        <v>193448</v>
      </c>
      <c r="AE184" s="83">
        <v>181</v>
      </c>
      <c r="AF184" s="63">
        <v>24</v>
      </c>
      <c r="AG184" s="14">
        <v>144866</v>
      </c>
      <c r="AH184" s="64">
        <v>102</v>
      </c>
      <c r="AI184" s="81">
        <v>27</v>
      </c>
      <c r="AJ184" s="82">
        <v>155344</v>
      </c>
      <c r="AK184" s="83">
        <v>142</v>
      </c>
      <c r="AL184" s="63">
        <v>13</v>
      </c>
      <c r="AM184" s="14">
        <v>164569</v>
      </c>
      <c r="AN184" s="64">
        <v>220</v>
      </c>
      <c r="AO184" s="78">
        <v>15</v>
      </c>
      <c r="AP184" s="79">
        <v>185133</v>
      </c>
      <c r="AQ184" s="80">
        <v>195</v>
      </c>
      <c r="AR184" s="63">
        <v>14</v>
      </c>
      <c r="AS184" s="14">
        <v>171039</v>
      </c>
      <c r="AT184" s="64">
        <v>129</v>
      </c>
      <c r="AU184" s="81">
        <v>4</v>
      </c>
      <c r="AV184" s="82">
        <v>207679</v>
      </c>
      <c r="AW184" s="83">
        <v>96</v>
      </c>
      <c r="AX184" s="63">
        <v>30</v>
      </c>
      <c r="AY184" s="14">
        <v>207910</v>
      </c>
      <c r="AZ184" s="64">
        <v>111</v>
      </c>
      <c r="BA184" s="81">
        <v>20</v>
      </c>
      <c r="BB184" s="82">
        <v>202301</v>
      </c>
      <c r="BC184" s="83">
        <v>120</v>
      </c>
      <c r="BD184" s="63">
        <v>35</v>
      </c>
      <c r="BE184" s="14">
        <v>180151</v>
      </c>
      <c r="BF184" s="64">
        <v>119</v>
      </c>
      <c r="BG184" s="81">
        <v>30</v>
      </c>
      <c r="BH184" s="82">
        <v>158151</v>
      </c>
      <c r="BI184" s="83">
        <v>98</v>
      </c>
      <c r="BJ184" s="63">
        <v>25</v>
      </c>
      <c r="BK184" s="14">
        <v>195453</v>
      </c>
      <c r="BL184" s="64">
        <v>89</v>
      </c>
      <c r="BM184" s="81">
        <v>34</v>
      </c>
      <c r="BN184" s="82">
        <v>150949</v>
      </c>
      <c r="BO184" s="83">
        <v>75</v>
      </c>
      <c r="BP184" s="63">
        <v>20</v>
      </c>
      <c r="BQ184" s="14">
        <v>134520</v>
      </c>
      <c r="BR184" s="64">
        <v>109</v>
      </c>
    </row>
    <row r="185" spans="1:70" x14ac:dyDescent="0.2">
      <c r="A185" s="20" t="s">
        <v>154</v>
      </c>
      <c r="B185" s="527">
        <v>7</v>
      </c>
      <c r="C185" s="528" t="s">
        <v>6564</v>
      </c>
      <c r="D185" s="529">
        <v>47</v>
      </c>
      <c r="E185" s="439">
        <v>11</v>
      </c>
      <c r="F185" s="440" t="s">
        <v>5853</v>
      </c>
      <c r="G185" s="441">
        <v>46</v>
      </c>
      <c r="H185" s="132">
        <v>4</v>
      </c>
      <c r="I185" t="s">
        <v>5108</v>
      </c>
      <c r="J185" s="133">
        <v>17</v>
      </c>
      <c r="K185" s="439">
        <v>12</v>
      </c>
      <c r="L185" s="440" t="s">
        <v>4360</v>
      </c>
      <c r="M185" s="441">
        <v>67</v>
      </c>
      <c r="N185" s="132">
        <v>12</v>
      </c>
      <c r="O185" t="s">
        <v>3603</v>
      </c>
      <c r="P185" s="133">
        <v>76</v>
      </c>
      <c r="Q185" s="308">
        <v>9</v>
      </c>
      <c r="R185" s="308" t="s">
        <v>2830</v>
      </c>
      <c r="S185" s="308">
        <v>72</v>
      </c>
      <c r="T185" s="132">
        <v>13</v>
      </c>
      <c r="U185" t="s">
        <v>2080</v>
      </c>
      <c r="V185" s="133">
        <v>81</v>
      </c>
      <c r="W185" s="307">
        <v>19</v>
      </c>
      <c r="X185" s="308" t="s">
        <v>1320</v>
      </c>
      <c r="Y185" s="309">
        <v>144</v>
      </c>
      <c r="Z185" s="275">
        <v>10</v>
      </c>
      <c r="AA185" s="275" t="s">
        <v>586</v>
      </c>
      <c r="AB185" s="275">
        <v>141</v>
      </c>
      <c r="AC185" s="81">
        <v>9</v>
      </c>
      <c r="AD185" s="82">
        <v>288338</v>
      </c>
      <c r="AE185" s="83">
        <v>110</v>
      </c>
      <c r="AF185" s="63">
        <v>8</v>
      </c>
      <c r="AG185" s="14">
        <v>295125</v>
      </c>
      <c r="AH185" s="64">
        <v>160</v>
      </c>
      <c r="AI185" s="81">
        <v>13</v>
      </c>
      <c r="AJ185" s="82">
        <v>268720</v>
      </c>
      <c r="AK185" s="83">
        <v>162</v>
      </c>
      <c r="AL185" s="63">
        <v>5</v>
      </c>
      <c r="AM185" s="14">
        <v>121000</v>
      </c>
      <c r="AN185" s="64">
        <v>103</v>
      </c>
      <c r="AO185" s="78">
        <v>2</v>
      </c>
      <c r="AP185" s="79">
        <v>215000</v>
      </c>
      <c r="AQ185" s="80">
        <v>186</v>
      </c>
      <c r="AR185" s="63">
        <v>3</v>
      </c>
      <c r="AS185" s="14">
        <v>292500</v>
      </c>
      <c r="AT185" s="64">
        <v>96</v>
      </c>
      <c r="AU185" s="81">
        <v>2</v>
      </c>
      <c r="AV185" s="82">
        <v>192500</v>
      </c>
      <c r="AW185" s="83">
        <v>228</v>
      </c>
      <c r="AX185" s="63">
        <v>10</v>
      </c>
      <c r="AY185" s="14">
        <v>273880</v>
      </c>
      <c r="AZ185" s="64">
        <v>95</v>
      </c>
      <c r="BA185" s="81">
        <v>8</v>
      </c>
      <c r="BB185" s="82">
        <v>242628</v>
      </c>
      <c r="BC185" s="83">
        <v>145</v>
      </c>
      <c r="BD185" s="63">
        <v>15</v>
      </c>
      <c r="BE185" s="14">
        <v>274560</v>
      </c>
      <c r="BF185" s="64">
        <v>62</v>
      </c>
      <c r="BG185" s="81">
        <v>10</v>
      </c>
      <c r="BH185" s="82">
        <v>231630</v>
      </c>
      <c r="BI185" s="83">
        <v>99</v>
      </c>
      <c r="BJ185" s="63">
        <v>7</v>
      </c>
      <c r="BK185" s="14">
        <v>240700</v>
      </c>
      <c r="BL185" s="64">
        <v>69</v>
      </c>
      <c r="BM185" s="81"/>
      <c r="BN185" s="82"/>
      <c r="BO185" s="83"/>
      <c r="BP185" s="63"/>
      <c r="BR185" s="64"/>
    </row>
    <row r="186" spans="1:70" x14ac:dyDescent="0.2">
      <c r="A186" s="20" t="s">
        <v>14</v>
      </c>
      <c r="B186" s="527">
        <v>27</v>
      </c>
      <c r="C186" s="528" t="s">
        <v>6565</v>
      </c>
      <c r="D186" s="529">
        <v>52</v>
      </c>
      <c r="E186" s="439">
        <v>32</v>
      </c>
      <c r="F186" s="440" t="s">
        <v>5854</v>
      </c>
      <c r="G186" s="441">
        <v>42</v>
      </c>
      <c r="H186" s="132">
        <v>25</v>
      </c>
      <c r="I186" t="s">
        <v>5109</v>
      </c>
      <c r="J186" s="133">
        <v>65</v>
      </c>
      <c r="K186" s="439">
        <v>31</v>
      </c>
      <c r="L186" s="440" t="s">
        <v>4361</v>
      </c>
      <c r="M186" s="441">
        <v>104</v>
      </c>
      <c r="N186" s="132">
        <v>30</v>
      </c>
      <c r="O186" t="s">
        <v>3604</v>
      </c>
      <c r="P186" s="133">
        <v>77</v>
      </c>
      <c r="Q186" s="308">
        <v>24</v>
      </c>
      <c r="R186" s="308" t="s">
        <v>2831</v>
      </c>
      <c r="S186" s="308">
        <v>88</v>
      </c>
      <c r="T186" s="132">
        <v>28</v>
      </c>
      <c r="U186" t="s">
        <v>2081</v>
      </c>
      <c r="V186" s="133">
        <v>81</v>
      </c>
      <c r="W186" s="307">
        <v>36</v>
      </c>
      <c r="X186" s="308" t="s">
        <v>1321</v>
      </c>
      <c r="Y186" s="309">
        <v>124</v>
      </c>
      <c r="Z186" s="275">
        <v>24</v>
      </c>
      <c r="AA186" s="275" t="s">
        <v>587</v>
      </c>
      <c r="AB186" s="275">
        <v>106</v>
      </c>
      <c r="AC186" s="81">
        <v>21</v>
      </c>
      <c r="AD186" s="82">
        <v>154388</v>
      </c>
      <c r="AE186" s="83">
        <v>156</v>
      </c>
      <c r="AF186" s="63">
        <v>22</v>
      </c>
      <c r="AG186" s="14">
        <v>280531</v>
      </c>
      <c r="AH186" s="64">
        <v>114</v>
      </c>
      <c r="AI186" s="81">
        <v>30</v>
      </c>
      <c r="AJ186" s="82">
        <v>138074</v>
      </c>
      <c r="AK186" s="83">
        <v>137</v>
      </c>
      <c r="AL186" s="63">
        <v>21</v>
      </c>
      <c r="AM186" s="14">
        <v>163614</v>
      </c>
      <c r="AN186" s="64">
        <v>189</v>
      </c>
      <c r="AO186" s="78">
        <v>22</v>
      </c>
      <c r="AP186" s="79">
        <v>205493</v>
      </c>
      <c r="AQ186" s="80">
        <v>197</v>
      </c>
      <c r="AR186" s="63">
        <v>11</v>
      </c>
      <c r="AS186" s="14">
        <v>141573</v>
      </c>
      <c r="AT186" s="64">
        <v>143</v>
      </c>
      <c r="AU186" s="81">
        <v>17</v>
      </c>
      <c r="AV186" s="82">
        <v>378812</v>
      </c>
      <c r="AW186" s="83">
        <v>153</v>
      </c>
      <c r="AX186" s="63">
        <v>24</v>
      </c>
      <c r="AY186" s="14">
        <v>325017</v>
      </c>
      <c r="AZ186" s="64">
        <v>188</v>
      </c>
      <c r="BA186" s="81">
        <v>29</v>
      </c>
      <c r="BB186" s="82">
        <v>251004</v>
      </c>
      <c r="BC186" s="83">
        <v>112</v>
      </c>
      <c r="BD186" s="63">
        <v>31</v>
      </c>
      <c r="BE186" s="14">
        <v>256151</v>
      </c>
      <c r="BF186" s="64">
        <v>83</v>
      </c>
      <c r="BG186" s="81">
        <v>41</v>
      </c>
      <c r="BH186" s="82">
        <v>160912</v>
      </c>
      <c r="BI186" s="83">
        <v>66</v>
      </c>
      <c r="BJ186" s="63">
        <v>22</v>
      </c>
      <c r="BK186" s="14">
        <v>154494</v>
      </c>
      <c r="BL186" s="64">
        <v>208</v>
      </c>
      <c r="BM186" s="81">
        <v>25</v>
      </c>
      <c r="BN186" s="82">
        <v>145134</v>
      </c>
      <c r="BO186" s="83">
        <v>240</v>
      </c>
      <c r="BP186" s="63">
        <v>21</v>
      </c>
      <c r="BQ186" s="14">
        <v>268928</v>
      </c>
      <c r="BR186" s="64">
        <v>214</v>
      </c>
    </row>
    <row r="187" spans="1:70" x14ac:dyDescent="0.2">
      <c r="A187" s="20" t="s">
        <v>155</v>
      </c>
      <c r="B187" s="527">
        <v>40</v>
      </c>
      <c r="C187" s="528" t="s">
        <v>6566</v>
      </c>
      <c r="D187" s="529">
        <v>35</v>
      </c>
      <c r="E187" s="439">
        <v>44</v>
      </c>
      <c r="F187" s="440" t="s">
        <v>5855</v>
      </c>
      <c r="G187" s="441">
        <v>28</v>
      </c>
      <c r="H187" s="132">
        <v>61</v>
      </c>
      <c r="I187" t="s">
        <v>5110</v>
      </c>
      <c r="J187" s="133">
        <v>44</v>
      </c>
      <c r="K187" s="439">
        <v>54</v>
      </c>
      <c r="L187" s="440" t="s">
        <v>4362</v>
      </c>
      <c r="M187" s="441">
        <v>83</v>
      </c>
      <c r="N187" s="132">
        <v>44</v>
      </c>
      <c r="O187" t="s">
        <v>3605</v>
      </c>
      <c r="P187" s="133">
        <v>67</v>
      </c>
      <c r="Q187" s="308">
        <v>48</v>
      </c>
      <c r="R187" s="308" t="s">
        <v>2832</v>
      </c>
      <c r="S187" s="308">
        <v>61</v>
      </c>
      <c r="T187" s="132">
        <v>61</v>
      </c>
      <c r="U187" t="s">
        <v>2082</v>
      </c>
      <c r="V187" s="133">
        <v>105</v>
      </c>
      <c r="W187" s="307">
        <v>60</v>
      </c>
      <c r="X187" s="308" t="s">
        <v>1322</v>
      </c>
      <c r="Y187" s="309">
        <v>182</v>
      </c>
      <c r="Z187" s="275">
        <v>61</v>
      </c>
      <c r="AA187" s="275" t="s">
        <v>588</v>
      </c>
      <c r="AB187" s="275">
        <v>186</v>
      </c>
      <c r="AC187" s="81">
        <v>40</v>
      </c>
      <c r="AD187" s="82">
        <v>197705</v>
      </c>
      <c r="AE187" s="83">
        <v>184</v>
      </c>
      <c r="AF187" s="63">
        <v>36</v>
      </c>
      <c r="AG187" s="14">
        <v>176164</v>
      </c>
      <c r="AH187" s="64">
        <v>246</v>
      </c>
      <c r="AI187" s="81">
        <v>31</v>
      </c>
      <c r="AJ187" s="82">
        <v>204807</v>
      </c>
      <c r="AK187" s="83">
        <v>256</v>
      </c>
      <c r="AL187" s="63">
        <v>23</v>
      </c>
      <c r="AM187" s="14">
        <v>175489</v>
      </c>
      <c r="AN187" s="64">
        <v>171</v>
      </c>
      <c r="AO187" s="78">
        <v>37</v>
      </c>
      <c r="AP187" s="79">
        <v>194887</v>
      </c>
      <c r="AQ187" s="80">
        <v>206</v>
      </c>
      <c r="AR187" s="63">
        <v>31</v>
      </c>
      <c r="AS187" s="14">
        <v>152110</v>
      </c>
      <c r="AT187" s="64">
        <v>195</v>
      </c>
      <c r="AU187" s="81">
        <v>39</v>
      </c>
      <c r="AV187" s="82">
        <v>186742</v>
      </c>
      <c r="AW187" s="83">
        <v>161</v>
      </c>
      <c r="AX187" s="63">
        <v>60</v>
      </c>
      <c r="AY187" s="14">
        <v>175852</v>
      </c>
      <c r="AZ187" s="64">
        <v>146</v>
      </c>
      <c r="BA187" s="81">
        <v>48</v>
      </c>
      <c r="BB187" s="82">
        <v>211411</v>
      </c>
      <c r="BC187" s="83">
        <v>128</v>
      </c>
      <c r="BD187" s="63">
        <v>63</v>
      </c>
      <c r="BE187" s="14">
        <v>245812</v>
      </c>
      <c r="BF187" s="64">
        <v>111</v>
      </c>
      <c r="BG187" s="81">
        <v>50</v>
      </c>
      <c r="BH187" s="82">
        <v>183554</v>
      </c>
      <c r="BI187" s="83">
        <v>182</v>
      </c>
      <c r="BJ187" s="63">
        <v>41</v>
      </c>
      <c r="BK187" s="14">
        <v>160807</v>
      </c>
      <c r="BL187" s="64">
        <v>107</v>
      </c>
      <c r="BM187" s="81"/>
      <c r="BN187" s="82"/>
      <c r="BO187" s="83"/>
      <c r="BP187" s="63"/>
      <c r="BR187" s="64"/>
    </row>
    <row r="188" spans="1:70" x14ac:dyDescent="0.2">
      <c r="A188" s="24" t="s">
        <v>61</v>
      </c>
      <c r="B188" s="527">
        <v>31</v>
      </c>
      <c r="C188" s="528" t="s">
        <v>6567</v>
      </c>
      <c r="D188" s="529">
        <v>42</v>
      </c>
      <c r="E188" s="439">
        <v>43</v>
      </c>
      <c r="F188" s="440" t="s">
        <v>5856</v>
      </c>
      <c r="G188" s="441">
        <v>55</v>
      </c>
      <c r="H188" s="132">
        <v>53</v>
      </c>
      <c r="I188" t="s">
        <v>5111</v>
      </c>
      <c r="J188" s="133">
        <v>72</v>
      </c>
      <c r="K188" s="439">
        <v>30</v>
      </c>
      <c r="L188" s="440" t="s">
        <v>4363</v>
      </c>
      <c r="M188" s="441">
        <v>157</v>
      </c>
      <c r="N188" s="132">
        <v>40</v>
      </c>
      <c r="O188" t="s">
        <v>3606</v>
      </c>
      <c r="P188" s="133">
        <v>121</v>
      </c>
      <c r="Q188" s="308">
        <v>48</v>
      </c>
      <c r="R188" s="308" t="s">
        <v>2833</v>
      </c>
      <c r="S188" s="308">
        <v>144</v>
      </c>
      <c r="T188" s="132">
        <v>44</v>
      </c>
      <c r="U188" t="s">
        <v>2083</v>
      </c>
      <c r="V188" s="133">
        <v>110</v>
      </c>
      <c r="W188" s="307">
        <v>45</v>
      </c>
      <c r="X188" s="308" t="s">
        <v>1323</v>
      </c>
      <c r="Y188" s="309">
        <v>136</v>
      </c>
      <c r="Z188" s="275">
        <v>37</v>
      </c>
      <c r="AA188" s="275" t="s">
        <v>589</v>
      </c>
      <c r="AB188" s="275">
        <v>145</v>
      </c>
      <c r="AC188" s="84">
        <v>25</v>
      </c>
      <c r="AD188" s="85">
        <v>374955</v>
      </c>
      <c r="AE188" s="86">
        <v>150</v>
      </c>
      <c r="AF188" s="65">
        <v>35</v>
      </c>
      <c r="AG188" s="15">
        <v>277109</v>
      </c>
      <c r="AH188" s="66">
        <v>175</v>
      </c>
      <c r="AI188" s="84">
        <v>17</v>
      </c>
      <c r="AJ188" s="85">
        <v>262469</v>
      </c>
      <c r="AK188" s="86">
        <v>204</v>
      </c>
      <c r="AL188" s="65">
        <v>20</v>
      </c>
      <c r="AM188" s="15">
        <v>391911</v>
      </c>
      <c r="AN188" s="66">
        <v>255</v>
      </c>
      <c r="AO188" s="111">
        <v>21</v>
      </c>
      <c r="AP188" s="112">
        <v>322143</v>
      </c>
      <c r="AQ188" s="113">
        <v>156</v>
      </c>
      <c r="AR188" s="65">
        <v>17</v>
      </c>
      <c r="AS188" s="15">
        <v>508223</v>
      </c>
      <c r="AT188" s="66">
        <v>200</v>
      </c>
      <c r="AU188" s="84">
        <v>22</v>
      </c>
      <c r="AV188" s="85">
        <v>590795</v>
      </c>
      <c r="AW188" s="86">
        <v>139</v>
      </c>
      <c r="AX188" s="65">
        <v>28</v>
      </c>
      <c r="AY188" s="15">
        <v>493416</v>
      </c>
      <c r="AZ188" s="66">
        <v>105</v>
      </c>
      <c r="BA188" s="84">
        <v>32</v>
      </c>
      <c r="BB188" s="85">
        <v>456101</v>
      </c>
      <c r="BC188" s="86">
        <v>87</v>
      </c>
      <c r="BD188" s="65">
        <v>38</v>
      </c>
      <c r="BE188" s="15">
        <v>257261</v>
      </c>
      <c r="BF188" s="66">
        <v>109</v>
      </c>
      <c r="BG188" s="84">
        <v>35</v>
      </c>
      <c r="BH188" s="85">
        <v>215451</v>
      </c>
      <c r="BI188" s="86">
        <v>96</v>
      </c>
      <c r="BJ188" s="65">
        <v>35</v>
      </c>
      <c r="BK188" s="15">
        <v>231180</v>
      </c>
      <c r="BL188" s="66">
        <v>153</v>
      </c>
      <c r="BM188" s="84">
        <v>28</v>
      </c>
      <c r="BN188" s="85">
        <v>286073</v>
      </c>
      <c r="BO188" s="86">
        <v>266</v>
      </c>
      <c r="BP188" s="65">
        <v>35</v>
      </c>
      <c r="BQ188" s="14">
        <v>181391</v>
      </c>
      <c r="BR188" s="64">
        <v>81</v>
      </c>
    </row>
    <row r="189" spans="1:70" x14ac:dyDescent="0.2">
      <c r="A189" s="45"/>
      <c r="B189" s="544"/>
      <c r="C189" s="537"/>
      <c r="D189" s="545"/>
      <c r="E189" s="489"/>
      <c r="F189" s="490"/>
      <c r="G189" s="491"/>
      <c r="H189" s="388"/>
      <c r="I189" s="394"/>
      <c r="J189" s="390"/>
      <c r="K189" s="449"/>
      <c r="L189" s="450"/>
      <c r="M189" s="451"/>
      <c r="N189" s="386"/>
      <c r="O189" s="393"/>
      <c r="P189" s="387"/>
      <c r="Q189" s="336"/>
      <c r="R189" s="336"/>
      <c r="S189" s="337"/>
      <c r="T189" s="388"/>
      <c r="U189" s="394"/>
      <c r="V189" s="390"/>
      <c r="W189" s="320"/>
      <c r="X189" s="320"/>
      <c r="Y189" s="321"/>
      <c r="Z189" s="55"/>
      <c r="AA189" s="55"/>
      <c r="AB189" s="56"/>
      <c r="AC189" s="148"/>
      <c r="AD189" s="149"/>
      <c r="AE189" s="150"/>
      <c r="AF189" s="134"/>
      <c r="AG189" s="41"/>
      <c r="AH189" s="135"/>
      <c r="AI189" s="148"/>
      <c r="AJ189" s="149"/>
      <c r="AK189" s="150"/>
      <c r="AL189" s="134"/>
      <c r="AM189" s="41"/>
      <c r="AN189" s="135"/>
      <c r="AO189" s="148"/>
      <c r="AP189" s="149"/>
      <c r="AQ189" s="150"/>
      <c r="AR189" s="134"/>
      <c r="AS189" s="41"/>
      <c r="AT189" s="135"/>
      <c r="AU189" s="180"/>
      <c r="AV189" s="181"/>
      <c r="AW189" s="182"/>
      <c r="AX189" s="130"/>
      <c r="AY189" s="44"/>
      <c r="AZ189" s="131"/>
      <c r="BA189" s="148"/>
      <c r="BB189" s="149"/>
      <c r="BC189" s="150"/>
      <c r="BD189" s="134"/>
      <c r="BE189" s="41"/>
      <c r="BF189" s="135"/>
      <c r="BG189" s="139"/>
      <c r="BH189" s="140"/>
      <c r="BI189" s="141"/>
      <c r="BJ189" s="130"/>
      <c r="BK189" s="44"/>
      <c r="BL189" s="131"/>
      <c r="BM189" s="139"/>
      <c r="BN189" s="140"/>
      <c r="BO189" s="141"/>
      <c r="BP189" s="134"/>
      <c r="BQ189" s="41"/>
      <c r="BR189" s="135"/>
    </row>
    <row r="190" spans="1:70" x14ac:dyDescent="0.2">
      <c r="A190" s="25" t="s">
        <v>62</v>
      </c>
      <c r="B190" s="524">
        <v>604</v>
      </c>
      <c r="C190" s="525" t="s">
        <v>6584</v>
      </c>
      <c r="D190" s="526">
        <v>25</v>
      </c>
      <c r="E190" s="492">
        <v>847</v>
      </c>
      <c r="F190" s="461" t="s">
        <v>5873</v>
      </c>
      <c r="G190" s="462">
        <v>21</v>
      </c>
      <c r="H190" s="248">
        <v>947</v>
      </c>
      <c r="I190" s="35" t="s">
        <v>5128</v>
      </c>
      <c r="J190" s="249">
        <v>23</v>
      </c>
      <c r="K190" s="313">
        <v>865</v>
      </c>
      <c r="L190" s="461" t="s">
        <v>603</v>
      </c>
      <c r="M190" s="462">
        <v>37</v>
      </c>
      <c r="N190" s="248">
        <v>888</v>
      </c>
      <c r="O190" s="35" t="s">
        <v>3623</v>
      </c>
      <c r="P190" s="249">
        <v>45</v>
      </c>
      <c r="Q190" s="314">
        <v>996</v>
      </c>
      <c r="R190" s="314" t="s">
        <v>2850</v>
      </c>
      <c r="S190" s="315">
        <v>53</v>
      </c>
      <c r="T190" s="248">
        <v>1009</v>
      </c>
      <c r="U190" s="35" t="s">
        <v>2100</v>
      </c>
      <c r="V190" s="249">
        <v>54</v>
      </c>
      <c r="W190" s="314">
        <v>953</v>
      </c>
      <c r="X190" s="314" t="s">
        <v>1368</v>
      </c>
      <c r="Y190" s="315">
        <v>78</v>
      </c>
      <c r="Z190" s="47">
        <v>933</v>
      </c>
      <c r="AA190" s="47">
        <v>224530</v>
      </c>
      <c r="AB190" s="60">
        <v>90</v>
      </c>
      <c r="AC190" s="163">
        <v>766</v>
      </c>
      <c r="AD190" s="160">
        <v>196587</v>
      </c>
      <c r="AE190" s="164">
        <v>100</v>
      </c>
      <c r="AF190" s="166">
        <v>856</v>
      </c>
      <c r="AG190" s="48">
        <v>197669</v>
      </c>
      <c r="AH190" s="167">
        <v>113</v>
      </c>
      <c r="AI190" s="163">
        <v>667</v>
      </c>
      <c r="AJ190" s="160">
        <v>194332</v>
      </c>
      <c r="AK190" s="164">
        <v>125</v>
      </c>
      <c r="AL190" s="166">
        <v>464</v>
      </c>
      <c r="AM190" s="48">
        <v>192341</v>
      </c>
      <c r="AN190" s="167">
        <v>189</v>
      </c>
      <c r="AO190" s="175">
        <v>606</v>
      </c>
      <c r="AP190" s="169">
        <v>200959</v>
      </c>
      <c r="AQ190" s="176">
        <v>117</v>
      </c>
      <c r="AR190" s="166">
        <v>520</v>
      </c>
      <c r="AS190" s="48">
        <v>202844</v>
      </c>
      <c r="AT190" s="167">
        <v>126</v>
      </c>
      <c r="AU190" s="163">
        <v>651</v>
      </c>
      <c r="AV190" s="160">
        <v>215163</v>
      </c>
      <c r="AW190" s="164">
        <v>117</v>
      </c>
      <c r="AX190" s="183">
        <v>906</v>
      </c>
      <c r="AY190" s="26">
        <v>230947</v>
      </c>
      <c r="AZ190" s="184">
        <v>102</v>
      </c>
      <c r="BA190" s="163">
        <v>910</v>
      </c>
      <c r="BB190" s="160">
        <v>232183</v>
      </c>
      <c r="BC190" s="164">
        <v>86</v>
      </c>
      <c r="BD190" s="183">
        <v>928</v>
      </c>
      <c r="BE190" s="26">
        <v>218790</v>
      </c>
      <c r="BF190" s="184">
        <v>88</v>
      </c>
      <c r="BG190" s="175">
        <v>872</v>
      </c>
      <c r="BH190" s="169">
        <v>214512</v>
      </c>
      <c r="BI190" s="176">
        <v>79</v>
      </c>
      <c r="BJ190" s="183">
        <v>789</v>
      </c>
      <c r="BK190" s="26">
        <v>195521</v>
      </c>
      <c r="BL190" s="184">
        <v>73</v>
      </c>
      <c r="BM190" s="175">
        <v>809</v>
      </c>
      <c r="BN190" s="169">
        <v>179317</v>
      </c>
      <c r="BO190" s="176">
        <v>70</v>
      </c>
      <c r="BP190" s="183">
        <v>740</v>
      </c>
      <c r="BQ190" s="48">
        <v>163872</v>
      </c>
      <c r="BR190" s="167">
        <v>85</v>
      </c>
    </row>
    <row r="191" spans="1:70" x14ac:dyDescent="0.2">
      <c r="A191" s="23" t="s">
        <v>248</v>
      </c>
      <c r="B191" s="527">
        <v>9</v>
      </c>
      <c r="C191" s="528" t="s">
        <v>6569</v>
      </c>
      <c r="D191" s="529">
        <v>22</v>
      </c>
      <c r="E191" s="439">
        <v>8</v>
      </c>
      <c r="F191" s="440" t="s">
        <v>5858</v>
      </c>
      <c r="G191" s="441">
        <v>22</v>
      </c>
      <c r="H191" s="132">
        <v>11</v>
      </c>
      <c r="I191" t="s">
        <v>5113</v>
      </c>
      <c r="J191" s="133">
        <v>8</v>
      </c>
      <c r="K191" s="307">
        <v>11</v>
      </c>
      <c r="L191" s="440" t="s">
        <v>4365</v>
      </c>
      <c r="M191" s="441">
        <v>37</v>
      </c>
      <c r="N191" s="132">
        <v>16</v>
      </c>
      <c r="O191" t="s">
        <v>3608</v>
      </c>
      <c r="P191" s="133">
        <v>32</v>
      </c>
      <c r="Q191" s="308">
        <v>16</v>
      </c>
      <c r="R191" s="308" t="s">
        <v>2835</v>
      </c>
      <c r="S191" s="308">
        <v>84</v>
      </c>
      <c r="T191" s="132">
        <v>16</v>
      </c>
      <c r="U191" t="s">
        <v>2085</v>
      </c>
      <c r="V191" s="133">
        <v>69</v>
      </c>
      <c r="W191" s="307">
        <v>8</v>
      </c>
      <c r="X191" s="308" t="s">
        <v>1324</v>
      </c>
      <c r="Y191" s="309">
        <v>59</v>
      </c>
      <c r="Z191" s="278">
        <v>13</v>
      </c>
      <c r="AA191" s="278" t="s">
        <v>590</v>
      </c>
      <c r="AB191" s="278">
        <v>126</v>
      </c>
      <c r="AC191" s="78">
        <v>12</v>
      </c>
      <c r="AD191" s="79">
        <v>169329</v>
      </c>
      <c r="AE191" s="80">
        <v>51</v>
      </c>
      <c r="AF191" s="61">
        <v>9</v>
      </c>
      <c r="AG191" s="13">
        <v>190033</v>
      </c>
      <c r="AH191" s="62">
        <v>120</v>
      </c>
      <c r="AI191" s="78">
        <v>11</v>
      </c>
      <c r="AJ191" s="79">
        <v>192500</v>
      </c>
      <c r="AK191" s="80">
        <v>113</v>
      </c>
      <c r="AL191" s="61">
        <v>9</v>
      </c>
      <c r="AM191" s="13">
        <v>237611</v>
      </c>
      <c r="AN191" s="62">
        <v>140</v>
      </c>
      <c r="AO191" s="78">
        <v>7</v>
      </c>
      <c r="AP191" s="79">
        <v>180029</v>
      </c>
      <c r="AQ191" s="80">
        <v>220</v>
      </c>
      <c r="AR191" s="61">
        <v>9</v>
      </c>
      <c r="AS191" s="13">
        <v>243822</v>
      </c>
      <c r="AT191" s="62">
        <v>78</v>
      </c>
      <c r="AU191" s="78">
        <v>8</v>
      </c>
      <c r="AV191" s="79">
        <v>136562</v>
      </c>
      <c r="AW191" s="80">
        <v>86</v>
      </c>
      <c r="AX191" s="63">
        <v>23</v>
      </c>
      <c r="AY191" s="14">
        <v>227922</v>
      </c>
      <c r="AZ191" s="64">
        <v>85</v>
      </c>
      <c r="BA191" s="78">
        <v>19</v>
      </c>
      <c r="BB191" s="79">
        <v>216184</v>
      </c>
      <c r="BC191" s="80">
        <v>75</v>
      </c>
      <c r="BD191" s="63">
        <v>9</v>
      </c>
      <c r="BE191" s="14">
        <v>176367</v>
      </c>
      <c r="BF191" s="64">
        <v>87</v>
      </c>
      <c r="BG191" s="81">
        <v>11</v>
      </c>
      <c r="BH191" s="82">
        <v>182745</v>
      </c>
      <c r="BI191" s="83">
        <v>100</v>
      </c>
      <c r="BJ191" s="63">
        <v>14</v>
      </c>
      <c r="BK191" s="14">
        <v>189646</v>
      </c>
      <c r="BL191" s="64">
        <v>69</v>
      </c>
      <c r="BM191" s="120"/>
      <c r="BN191" s="121"/>
      <c r="BO191" s="122"/>
      <c r="BP191" s="105"/>
      <c r="BR191" s="64"/>
    </row>
    <row r="192" spans="1:70" x14ac:dyDescent="0.2">
      <c r="A192" s="23" t="s">
        <v>156</v>
      </c>
      <c r="B192" s="527">
        <v>10</v>
      </c>
      <c r="C192" s="528" t="s">
        <v>6570</v>
      </c>
      <c r="D192" s="529">
        <v>21</v>
      </c>
      <c r="E192" s="439">
        <v>12</v>
      </c>
      <c r="F192" s="440" t="s">
        <v>5859</v>
      </c>
      <c r="G192" s="441">
        <v>20</v>
      </c>
      <c r="H192" s="132">
        <v>25</v>
      </c>
      <c r="I192" t="s">
        <v>5114</v>
      </c>
      <c r="J192" s="133">
        <v>19</v>
      </c>
      <c r="K192" s="439">
        <v>12</v>
      </c>
      <c r="L192" s="440" t="s">
        <v>4366</v>
      </c>
      <c r="M192" s="441">
        <v>25</v>
      </c>
      <c r="N192" s="132">
        <v>17</v>
      </c>
      <c r="O192" t="s">
        <v>3609</v>
      </c>
      <c r="P192" s="133">
        <v>53</v>
      </c>
      <c r="Q192" s="308">
        <v>17</v>
      </c>
      <c r="R192" s="308" t="s">
        <v>2836</v>
      </c>
      <c r="S192" s="308">
        <v>59</v>
      </c>
      <c r="T192" s="132">
        <v>15</v>
      </c>
      <c r="U192" t="s">
        <v>2086</v>
      </c>
      <c r="V192" s="133">
        <v>40</v>
      </c>
      <c r="W192" s="307">
        <v>12</v>
      </c>
      <c r="X192" s="308" t="s">
        <v>1325</v>
      </c>
      <c r="Y192" s="309">
        <v>93</v>
      </c>
      <c r="Z192" s="278">
        <v>13</v>
      </c>
      <c r="AA192" s="278" t="s">
        <v>591</v>
      </c>
      <c r="AB192" s="278">
        <v>115</v>
      </c>
      <c r="AC192" s="78">
        <v>8</v>
      </c>
      <c r="AD192" s="79">
        <v>208675</v>
      </c>
      <c r="AE192" s="80">
        <v>96</v>
      </c>
      <c r="AF192" s="61">
        <v>10</v>
      </c>
      <c r="AG192" s="13">
        <v>233885</v>
      </c>
      <c r="AH192" s="62">
        <v>140</v>
      </c>
      <c r="AI192" s="78">
        <v>4</v>
      </c>
      <c r="AJ192" s="79">
        <v>245975</v>
      </c>
      <c r="AK192" s="80">
        <v>111</v>
      </c>
      <c r="AL192" s="61">
        <v>4</v>
      </c>
      <c r="AM192" s="13">
        <v>195125</v>
      </c>
      <c r="AN192" s="62">
        <v>137</v>
      </c>
      <c r="AO192" s="78">
        <v>8</v>
      </c>
      <c r="AP192" s="79">
        <v>200575</v>
      </c>
      <c r="AQ192" s="80">
        <v>115</v>
      </c>
      <c r="AR192" s="61">
        <v>4</v>
      </c>
      <c r="AS192" s="13">
        <v>262975</v>
      </c>
      <c r="AT192" s="62">
        <v>94</v>
      </c>
      <c r="AU192" s="78">
        <v>2</v>
      </c>
      <c r="AV192" s="79">
        <v>243000</v>
      </c>
      <c r="AW192" s="80">
        <v>80</v>
      </c>
      <c r="AX192" s="63">
        <v>15</v>
      </c>
      <c r="AY192" s="14">
        <v>244093</v>
      </c>
      <c r="AZ192" s="64">
        <v>136</v>
      </c>
      <c r="BA192" s="78">
        <v>5</v>
      </c>
      <c r="BB192" s="79">
        <v>233920</v>
      </c>
      <c r="BC192" s="80">
        <v>65</v>
      </c>
      <c r="BD192" s="63">
        <v>10</v>
      </c>
      <c r="BE192" s="14">
        <v>241160</v>
      </c>
      <c r="BF192" s="64">
        <v>94</v>
      </c>
      <c r="BG192" s="81">
        <v>12</v>
      </c>
      <c r="BH192" s="82">
        <v>233942</v>
      </c>
      <c r="BI192" s="83">
        <v>70</v>
      </c>
      <c r="BJ192" s="63">
        <v>8</v>
      </c>
      <c r="BK192" s="14">
        <v>352694</v>
      </c>
      <c r="BL192" s="64">
        <v>35</v>
      </c>
      <c r="BM192" s="120"/>
      <c r="BN192" s="121"/>
      <c r="BO192" s="122"/>
      <c r="BP192" s="105"/>
      <c r="BR192" s="64"/>
    </row>
    <row r="193" spans="1:70" x14ac:dyDescent="0.2">
      <c r="A193" s="23" t="s">
        <v>63</v>
      </c>
      <c r="B193" s="527">
        <v>13</v>
      </c>
      <c r="C193" s="528" t="s">
        <v>6571</v>
      </c>
      <c r="D193" s="529">
        <v>62</v>
      </c>
      <c r="E193" s="439">
        <v>16</v>
      </c>
      <c r="F193" s="440" t="s">
        <v>5860</v>
      </c>
      <c r="G193" s="441">
        <v>12</v>
      </c>
      <c r="H193" s="132">
        <v>15</v>
      </c>
      <c r="I193" t="s">
        <v>5115</v>
      </c>
      <c r="J193" s="133">
        <v>46</v>
      </c>
      <c r="K193" s="439">
        <v>21</v>
      </c>
      <c r="L193" s="440" t="s">
        <v>4367</v>
      </c>
      <c r="M193" s="441">
        <v>54</v>
      </c>
      <c r="N193" s="132">
        <v>22</v>
      </c>
      <c r="O193" t="s">
        <v>3610</v>
      </c>
      <c r="P193" s="133">
        <v>69</v>
      </c>
      <c r="Q193" s="308">
        <v>18</v>
      </c>
      <c r="R193" s="308" t="s">
        <v>2837</v>
      </c>
      <c r="S193" s="308">
        <v>74</v>
      </c>
      <c r="T193" s="132">
        <v>19</v>
      </c>
      <c r="U193" t="s">
        <v>2087</v>
      </c>
      <c r="V193" s="133">
        <v>73</v>
      </c>
      <c r="W193" s="307">
        <v>26</v>
      </c>
      <c r="X193" s="308" t="s">
        <v>1326</v>
      </c>
      <c r="Y193" s="309">
        <v>108</v>
      </c>
      <c r="Z193" s="278">
        <v>16</v>
      </c>
      <c r="AA193" s="278" t="s">
        <v>592</v>
      </c>
      <c r="AB193" s="278">
        <v>87</v>
      </c>
      <c r="AC193" s="78">
        <v>9</v>
      </c>
      <c r="AD193" s="79">
        <v>362444</v>
      </c>
      <c r="AE193" s="80">
        <v>119</v>
      </c>
      <c r="AF193" s="61">
        <v>17</v>
      </c>
      <c r="AG193" s="13">
        <v>411778</v>
      </c>
      <c r="AH193" s="62">
        <v>97</v>
      </c>
      <c r="AI193" s="78">
        <v>12</v>
      </c>
      <c r="AJ193" s="79">
        <v>287679</v>
      </c>
      <c r="AK193" s="80">
        <v>95</v>
      </c>
      <c r="AL193" s="61">
        <v>9</v>
      </c>
      <c r="AM193" s="13">
        <v>294006</v>
      </c>
      <c r="AN193" s="62">
        <v>99</v>
      </c>
      <c r="AO193" s="78">
        <v>8</v>
      </c>
      <c r="AP193" s="79">
        <v>343738</v>
      </c>
      <c r="AQ193" s="80">
        <v>53</v>
      </c>
      <c r="AR193" s="61">
        <v>9</v>
      </c>
      <c r="AS193" s="13">
        <v>296311</v>
      </c>
      <c r="AT193" s="62">
        <v>138</v>
      </c>
      <c r="AU193" s="78">
        <v>10</v>
      </c>
      <c r="AV193" s="79">
        <v>318608</v>
      </c>
      <c r="AW193" s="80">
        <v>103</v>
      </c>
      <c r="AX193" s="63">
        <v>13</v>
      </c>
      <c r="AY193" s="14">
        <v>319072</v>
      </c>
      <c r="AZ193" s="64">
        <v>137</v>
      </c>
      <c r="BA193" s="78">
        <v>12</v>
      </c>
      <c r="BB193" s="79">
        <v>402400</v>
      </c>
      <c r="BC193" s="80">
        <v>86</v>
      </c>
      <c r="BD193" s="63">
        <v>16</v>
      </c>
      <c r="BE193" s="14">
        <v>324206</v>
      </c>
      <c r="BF193" s="64">
        <v>120</v>
      </c>
      <c r="BG193" s="81">
        <v>11</v>
      </c>
      <c r="BH193" s="82">
        <v>260218</v>
      </c>
      <c r="BI193" s="83">
        <v>117</v>
      </c>
      <c r="BJ193" s="63">
        <v>16</v>
      </c>
      <c r="BK193" s="14">
        <v>309513</v>
      </c>
      <c r="BL193" s="64">
        <v>80</v>
      </c>
      <c r="BM193" s="81">
        <v>17</v>
      </c>
      <c r="BN193" s="82">
        <v>297837</v>
      </c>
      <c r="BO193" s="83">
        <v>87</v>
      </c>
      <c r="BP193" s="63">
        <v>18</v>
      </c>
      <c r="BQ193" s="14">
        <v>248466</v>
      </c>
      <c r="BR193" s="64">
        <v>70</v>
      </c>
    </row>
    <row r="194" spans="1:70" x14ac:dyDescent="0.2">
      <c r="A194" s="23" t="s">
        <v>64</v>
      </c>
      <c r="B194" s="527">
        <v>14</v>
      </c>
      <c r="C194" s="528" t="s">
        <v>6572</v>
      </c>
      <c r="D194" s="529">
        <v>23</v>
      </c>
      <c r="E194" s="439">
        <v>20</v>
      </c>
      <c r="F194" s="440" t="s">
        <v>5861</v>
      </c>
      <c r="G194" s="441">
        <v>13</v>
      </c>
      <c r="H194" s="132">
        <v>17</v>
      </c>
      <c r="I194" t="s">
        <v>5116</v>
      </c>
      <c r="J194" s="133">
        <v>29</v>
      </c>
      <c r="K194" s="439">
        <v>20</v>
      </c>
      <c r="L194" s="440" t="s">
        <v>4368</v>
      </c>
      <c r="M194" s="441">
        <v>61</v>
      </c>
      <c r="N194" s="132">
        <v>14</v>
      </c>
      <c r="O194" t="s">
        <v>3611</v>
      </c>
      <c r="P194" s="133">
        <v>96</v>
      </c>
      <c r="Q194" s="308">
        <v>22</v>
      </c>
      <c r="R194" s="308" t="s">
        <v>2838</v>
      </c>
      <c r="S194" s="308">
        <v>91</v>
      </c>
      <c r="T194" s="132">
        <v>20</v>
      </c>
      <c r="U194" t="s">
        <v>2088</v>
      </c>
      <c r="V194" s="133">
        <v>62</v>
      </c>
      <c r="W194" s="307">
        <v>19</v>
      </c>
      <c r="X194" s="308" t="s">
        <v>1327</v>
      </c>
      <c r="Y194" s="309">
        <v>54</v>
      </c>
      <c r="Z194" s="278">
        <v>20</v>
      </c>
      <c r="AA194" s="278" t="s">
        <v>593</v>
      </c>
      <c r="AB194" s="278">
        <v>84</v>
      </c>
      <c r="AC194" s="78">
        <v>15</v>
      </c>
      <c r="AD194" s="79">
        <v>187337</v>
      </c>
      <c r="AE194" s="80">
        <v>117</v>
      </c>
      <c r="AF194" s="61">
        <v>19</v>
      </c>
      <c r="AG194" s="13">
        <v>235362</v>
      </c>
      <c r="AH194" s="62">
        <v>104</v>
      </c>
      <c r="AI194" s="78">
        <v>8</v>
      </c>
      <c r="AJ194" s="79">
        <v>264550</v>
      </c>
      <c r="AK194" s="80">
        <v>82</v>
      </c>
      <c r="AL194" s="61">
        <v>12</v>
      </c>
      <c r="AM194" s="13">
        <v>182162</v>
      </c>
      <c r="AN194" s="62">
        <v>129</v>
      </c>
      <c r="AO194" s="78">
        <v>16</v>
      </c>
      <c r="AP194" s="79">
        <v>195731</v>
      </c>
      <c r="AQ194" s="80">
        <v>53</v>
      </c>
      <c r="AR194" s="61">
        <v>6</v>
      </c>
      <c r="AS194" s="13">
        <v>199033</v>
      </c>
      <c r="AT194" s="62">
        <v>158</v>
      </c>
      <c r="AU194" s="78">
        <v>13</v>
      </c>
      <c r="AV194" s="79">
        <v>300323</v>
      </c>
      <c r="AW194" s="80">
        <v>188</v>
      </c>
      <c r="AX194" s="63">
        <v>17</v>
      </c>
      <c r="AY194" s="14">
        <v>227065</v>
      </c>
      <c r="AZ194" s="64">
        <v>153</v>
      </c>
      <c r="BA194" s="78">
        <v>15</v>
      </c>
      <c r="BB194" s="79">
        <v>293387</v>
      </c>
      <c r="BC194" s="80">
        <v>70</v>
      </c>
      <c r="BD194" s="63">
        <v>22</v>
      </c>
      <c r="BE194" s="14">
        <v>263300</v>
      </c>
      <c r="BF194" s="64">
        <v>64</v>
      </c>
      <c r="BG194" s="81">
        <v>16</v>
      </c>
      <c r="BH194" s="82">
        <v>232516</v>
      </c>
      <c r="BI194" s="83">
        <v>85</v>
      </c>
      <c r="BJ194" s="63">
        <v>13</v>
      </c>
      <c r="BK194" s="14">
        <v>352280</v>
      </c>
      <c r="BL194" s="64">
        <v>109</v>
      </c>
      <c r="BM194" s="81">
        <v>14</v>
      </c>
      <c r="BN194" s="82">
        <v>182772</v>
      </c>
      <c r="BO194" s="83">
        <v>82</v>
      </c>
      <c r="BP194" s="63">
        <v>10</v>
      </c>
      <c r="BQ194" s="14">
        <v>199540</v>
      </c>
      <c r="BR194" s="64">
        <v>113</v>
      </c>
    </row>
    <row r="195" spans="1:70" x14ac:dyDescent="0.2">
      <c r="A195" s="20" t="s">
        <v>65</v>
      </c>
      <c r="B195" s="527">
        <v>106</v>
      </c>
      <c r="C195" s="528" t="s">
        <v>6573</v>
      </c>
      <c r="D195" s="529">
        <v>20</v>
      </c>
      <c r="E195" s="439">
        <v>142</v>
      </c>
      <c r="F195" s="440" t="s">
        <v>5862</v>
      </c>
      <c r="G195" s="441">
        <v>21</v>
      </c>
      <c r="H195" s="132">
        <v>153</v>
      </c>
      <c r="I195" t="s">
        <v>5117</v>
      </c>
      <c r="J195" s="133">
        <v>17</v>
      </c>
      <c r="K195" s="439">
        <v>113</v>
      </c>
      <c r="L195" s="440" t="s">
        <v>4369</v>
      </c>
      <c r="M195" s="441">
        <v>32</v>
      </c>
      <c r="N195" s="132">
        <v>125</v>
      </c>
      <c r="O195" t="s">
        <v>3612</v>
      </c>
      <c r="P195" s="133">
        <v>38</v>
      </c>
      <c r="Q195" s="308">
        <v>135</v>
      </c>
      <c r="R195" s="308" t="s">
        <v>2839</v>
      </c>
      <c r="S195" s="308">
        <v>34</v>
      </c>
      <c r="T195" s="132">
        <v>154</v>
      </c>
      <c r="U195" t="s">
        <v>2089</v>
      </c>
      <c r="V195" s="133">
        <v>45</v>
      </c>
      <c r="W195" s="307">
        <v>131</v>
      </c>
      <c r="X195" s="308" t="s">
        <v>1328</v>
      </c>
      <c r="Y195" s="309">
        <v>59</v>
      </c>
      <c r="Z195" s="278">
        <v>136</v>
      </c>
      <c r="AA195" s="278" t="s">
        <v>594</v>
      </c>
      <c r="AB195" s="278">
        <v>79</v>
      </c>
      <c r="AC195" s="81">
        <v>117</v>
      </c>
      <c r="AD195" s="82">
        <v>228573</v>
      </c>
      <c r="AE195" s="83">
        <v>86</v>
      </c>
      <c r="AF195" s="63">
        <v>134</v>
      </c>
      <c r="AG195" s="14">
        <v>218734</v>
      </c>
      <c r="AH195" s="64">
        <v>103</v>
      </c>
      <c r="AI195" s="81">
        <v>115</v>
      </c>
      <c r="AJ195" s="82">
        <v>208563</v>
      </c>
      <c r="AK195" s="83">
        <v>136</v>
      </c>
      <c r="AL195" s="63">
        <v>69</v>
      </c>
      <c r="AM195" s="14">
        <v>208550</v>
      </c>
      <c r="AN195" s="64">
        <v>112</v>
      </c>
      <c r="AO195" s="78">
        <v>103</v>
      </c>
      <c r="AP195" s="79">
        <v>218689</v>
      </c>
      <c r="AQ195" s="80">
        <v>102</v>
      </c>
      <c r="AR195" s="63">
        <v>82</v>
      </c>
      <c r="AS195" s="14">
        <v>227387</v>
      </c>
      <c r="AT195" s="64">
        <v>103</v>
      </c>
      <c r="AU195" s="81">
        <v>106</v>
      </c>
      <c r="AV195" s="82">
        <v>226319</v>
      </c>
      <c r="AW195" s="83">
        <v>84</v>
      </c>
      <c r="AX195" s="63">
        <v>152</v>
      </c>
      <c r="AY195" s="14">
        <v>243748</v>
      </c>
      <c r="AZ195" s="64">
        <v>101</v>
      </c>
      <c r="BA195" s="81">
        <v>154</v>
      </c>
      <c r="BB195" s="82">
        <v>240536</v>
      </c>
      <c r="BC195" s="83">
        <v>74</v>
      </c>
      <c r="BD195" s="63">
        <v>136</v>
      </c>
      <c r="BE195" s="14">
        <v>251596</v>
      </c>
      <c r="BF195" s="64">
        <v>70</v>
      </c>
      <c r="BG195" s="81">
        <v>144</v>
      </c>
      <c r="BH195" s="82">
        <v>257638</v>
      </c>
      <c r="BI195" s="83">
        <v>68</v>
      </c>
      <c r="BJ195" s="63">
        <v>130</v>
      </c>
      <c r="BK195" s="14">
        <v>216430</v>
      </c>
      <c r="BL195" s="64">
        <v>62</v>
      </c>
      <c r="BM195" s="81">
        <v>133</v>
      </c>
      <c r="BN195" s="82">
        <v>203936</v>
      </c>
      <c r="BO195" s="83">
        <v>74</v>
      </c>
      <c r="BP195" s="63">
        <v>144</v>
      </c>
      <c r="BQ195" s="14">
        <v>171962</v>
      </c>
      <c r="BR195" s="64">
        <v>57</v>
      </c>
    </row>
    <row r="196" spans="1:70" x14ac:dyDescent="0.2">
      <c r="A196" s="20" t="s">
        <v>66</v>
      </c>
      <c r="B196" s="527">
        <v>96</v>
      </c>
      <c r="C196" s="528" t="s">
        <v>6574</v>
      </c>
      <c r="D196" s="529">
        <v>34</v>
      </c>
      <c r="E196" s="439">
        <v>144</v>
      </c>
      <c r="F196" s="440" t="s">
        <v>5863</v>
      </c>
      <c r="G196" s="441">
        <v>29</v>
      </c>
      <c r="H196" s="132">
        <v>139</v>
      </c>
      <c r="I196" t="s">
        <v>5118</v>
      </c>
      <c r="J196" s="133">
        <v>22</v>
      </c>
      <c r="K196" s="439">
        <v>145</v>
      </c>
      <c r="L196" s="440" t="s">
        <v>4370</v>
      </c>
      <c r="M196" s="441">
        <v>48</v>
      </c>
      <c r="N196" s="132">
        <v>133</v>
      </c>
      <c r="O196" t="s">
        <v>3613</v>
      </c>
      <c r="P196" s="133">
        <v>45</v>
      </c>
      <c r="Q196" s="308">
        <v>152</v>
      </c>
      <c r="R196" s="308" t="s">
        <v>2840</v>
      </c>
      <c r="S196" s="308">
        <v>72</v>
      </c>
      <c r="T196" s="132">
        <v>169</v>
      </c>
      <c r="U196" t="s">
        <v>2090</v>
      </c>
      <c r="V196" s="133">
        <v>68</v>
      </c>
      <c r="W196" s="307">
        <v>145</v>
      </c>
      <c r="X196" s="308" t="s">
        <v>1329</v>
      </c>
      <c r="Y196" s="309">
        <v>100</v>
      </c>
      <c r="Z196" s="278">
        <v>150</v>
      </c>
      <c r="AA196" s="278" t="s">
        <v>595</v>
      </c>
      <c r="AB196" s="278">
        <v>90</v>
      </c>
      <c r="AC196" s="81">
        <v>118</v>
      </c>
      <c r="AD196" s="81">
        <v>164010</v>
      </c>
      <c r="AE196" s="83">
        <v>102</v>
      </c>
      <c r="AF196" s="63">
        <v>150</v>
      </c>
      <c r="AG196" s="14">
        <v>164844</v>
      </c>
      <c r="AH196" s="64">
        <v>141</v>
      </c>
      <c r="AI196" s="81">
        <v>84</v>
      </c>
      <c r="AJ196" s="82">
        <v>141333</v>
      </c>
      <c r="AK196" s="83">
        <v>157</v>
      </c>
      <c r="AL196" s="63">
        <v>79</v>
      </c>
      <c r="AM196" s="14">
        <v>167566</v>
      </c>
      <c r="AN196" s="64">
        <v>145</v>
      </c>
      <c r="AO196" s="78">
        <v>112</v>
      </c>
      <c r="AP196" s="79">
        <v>180227</v>
      </c>
      <c r="AQ196" s="80">
        <v>126</v>
      </c>
      <c r="AR196" s="63">
        <v>81</v>
      </c>
      <c r="AS196" s="14">
        <v>178968</v>
      </c>
      <c r="AT196" s="64">
        <v>149</v>
      </c>
      <c r="AU196" s="81">
        <v>105</v>
      </c>
      <c r="AV196" s="82">
        <v>190930</v>
      </c>
      <c r="AW196" s="83">
        <v>114</v>
      </c>
      <c r="AX196" s="63">
        <v>121</v>
      </c>
      <c r="AY196" s="14">
        <v>198455</v>
      </c>
      <c r="AZ196" s="64">
        <v>90</v>
      </c>
      <c r="BA196" s="81">
        <v>122</v>
      </c>
      <c r="BB196" s="82">
        <v>207743</v>
      </c>
      <c r="BC196" s="83">
        <v>77</v>
      </c>
      <c r="BD196" s="63">
        <v>153</v>
      </c>
      <c r="BE196" s="14">
        <v>207012</v>
      </c>
      <c r="BF196" s="64">
        <v>80</v>
      </c>
      <c r="BG196" s="81">
        <v>164</v>
      </c>
      <c r="BH196" s="82">
        <v>186447</v>
      </c>
      <c r="BI196" s="83">
        <v>122</v>
      </c>
      <c r="BJ196" s="63">
        <v>113</v>
      </c>
      <c r="BK196" s="14">
        <v>162973</v>
      </c>
      <c r="BL196" s="64">
        <v>86</v>
      </c>
      <c r="BM196" s="81">
        <v>149</v>
      </c>
      <c r="BN196" s="82">
        <v>160214</v>
      </c>
      <c r="BO196" s="83">
        <v>71</v>
      </c>
      <c r="BP196" s="63">
        <v>95</v>
      </c>
      <c r="BQ196" s="14">
        <v>146083</v>
      </c>
      <c r="BR196" s="64">
        <v>75</v>
      </c>
    </row>
    <row r="197" spans="1:70" x14ac:dyDescent="0.2">
      <c r="A197" s="20" t="s">
        <v>67</v>
      </c>
      <c r="B197" s="527">
        <v>43</v>
      </c>
      <c r="C197" s="528" t="s">
        <v>6575</v>
      </c>
      <c r="D197" s="529">
        <v>32</v>
      </c>
      <c r="E197" s="439">
        <v>88</v>
      </c>
      <c r="F197" s="440" t="s">
        <v>5864</v>
      </c>
      <c r="G197" s="441">
        <v>13</v>
      </c>
      <c r="H197" s="132">
        <v>87</v>
      </c>
      <c r="I197" t="s">
        <v>5119</v>
      </c>
      <c r="J197" s="133">
        <v>27</v>
      </c>
      <c r="K197" s="439">
        <v>84</v>
      </c>
      <c r="L197" s="440" t="s">
        <v>4371</v>
      </c>
      <c r="M197" s="441">
        <v>30</v>
      </c>
      <c r="N197" s="132">
        <v>90</v>
      </c>
      <c r="O197" t="s">
        <v>3614</v>
      </c>
      <c r="P197" s="133">
        <v>35</v>
      </c>
      <c r="Q197" s="308">
        <v>96</v>
      </c>
      <c r="R197" s="308" t="s">
        <v>2841</v>
      </c>
      <c r="S197" s="308">
        <v>48</v>
      </c>
      <c r="T197" s="132">
        <v>101</v>
      </c>
      <c r="U197" t="s">
        <v>2091</v>
      </c>
      <c r="V197" s="133">
        <v>41</v>
      </c>
      <c r="W197" s="307">
        <v>89</v>
      </c>
      <c r="X197" s="308" t="s">
        <v>1330</v>
      </c>
      <c r="Y197" s="309">
        <v>77</v>
      </c>
      <c r="Z197" s="278">
        <v>93</v>
      </c>
      <c r="AA197" s="278" t="s">
        <v>596</v>
      </c>
      <c r="AB197" s="278">
        <v>82</v>
      </c>
      <c r="AC197" s="81">
        <v>79</v>
      </c>
      <c r="AD197" s="82">
        <v>209620</v>
      </c>
      <c r="AE197" s="83">
        <v>102</v>
      </c>
      <c r="AF197" s="63">
        <v>82</v>
      </c>
      <c r="AG197" s="14">
        <v>193809</v>
      </c>
      <c r="AH197" s="64">
        <v>101</v>
      </c>
      <c r="AI197" s="81">
        <v>61</v>
      </c>
      <c r="AJ197" s="82">
        <v>203539</v>
      </c>
      <c r="AK197" s="83">
        <v>121</v>
      </c>
      <c r="AL197" s="63">
        <v>43</v>
      </c>
      <c r="AM197" s="14">
        <v>203018</v>
      </c>
      <c r="AN197" s="64">
        <v>130</v>
      </c>
      <c r="AO197" s="78">
        <v>50</v>
      </c>
      <c r="AP197" s="79">
        <v>216635</v>
      </c>
      <c r="AQ197" s="80">
        <v>136</v>
      </c>
      <c r="AR197" s="63">
        <v>39</v>
      </c>
      <c r="AS197" s="14">
        <v>219367</v>
      </c>
      <c r="AT197" s="64">
        <v>124</v>
      </c>
      <c r="AU197" s="81">
        <v>71</v>
      </c>
      <c r="AV197" s="82">
        <v>218090</v>
      </c>
      <c r="AW197" s="83">
        <v>182</v>
      </c>
      <c r="AX197" s="63">
        <v>83</v>
      </c>
      <c r="AY197" s="14">
        <v>242642</v>
      </c>
      <c r="AZ197" s="64">
        <v>128</v>
      </c>
      <c r="BA197" s="81">
        <v>93</v>
      </c>
      <c r="BB197" s="82">
        <v>233542</v>
      </c>
      <c r="BC197" s="83">
        <v>133</v>
      </c>
      <c r="BD197" s="63">
        <v>78</v>
      </c>
      <c r="BE197" s="14">
        <v>227190</v>
      </c>
      <c r="BF197" s="64">
        <v>155</v>
      </c>
      <c r="BG197" s="81">
        <v>67</v>
      </c>
      <c r="BH197" s="82">
        <v>219716</v>
      </c>
      <c r="BI197" s="83">
        <v>92</v>
      </c>
      <c r="BJ197" s="63">
        <v>67</v>
      </c>
      <c r="BK197" s="14">
        <v>213619</v>
      </c>
      <c r="BL197" s="64">
        <v>62</v>
      </c>
      <c r="BM197" s="81">
        <v>48</v>
      </c>
      <c r="BN197" s="82">
        <v>180461</v>
      </c>
      <c r="BO197" s="83">
        <v>72</v>
      </c>
      <c r="BP197" s="63">
        <v>50</v>
      </c>
      <c r="BQ197" s="14">
        <v>159006</v>
      </c>
      <c r="BR197" s="64">
        <v>91</v>
      </c>
    </row>
    <row r="198" spans="1:70" x14ac:dyDescent="0.2">
      <c r="A198" s="20" t="s">
        <v>157</v>
      </c>
      <c r="B198" s="527">
        <v>30</v>
      </c>
      <c r="C198" s="528" t="s">
        <v>6576</v>
      </c>
      <c r="D198" s="529">
        <v>28</v>
      </c>
      <c r="E198" s="439">
        <v>31</v>
      </c>
      <c r="F198" s="440" t="s">
        <v>5865</v>
      </c>
      <c r="G198" s="441">
        <v>27</v>
      </c>
      <c r="H198" s="132">
        <v>39</v>
      </c>
      <c r="I198" t="s">
        <v>5120</v>
      </c>
      <c r="J198" s="133">
        <v>43</v>
      </c>
      <c r="K198" s="439">
        <v>34</v>
      </c>
      <c r="L198" s="440" t="s">
        <v>4372</v>
      </c>
      <c r="M198" s="441">
        <v>33</v>
      </c>
      <c r="N198" s="132">
        <v>39</v>
      </c>
      <c r="O198" t="s">
        <v>3615</v>
      </c>
      <c r="P198" s="133">
        <v>43</v>
      </c>
      <c r="Q198" s="308">
        <v>41</v>
      </c>
      <c r="R198" s="308" t="s">
        <v>2842</v>
      </c>
      <c r="S198" s="308">
        <v>40</v>
      </c>
      <c r="T198" s="132">
        <v>36</v>
      </c>
      <c r="U198" t="s">
        <v>2092</v>
      </c>
      <c r="V198" s="133">
        <v>53</v>
      </c>
      <c r="W198" s="307">
        <v>35</v>
      </c>
      <c r="X198" s="308" t="s">
        <v>1331</v>
      </c>
      <c r="Y198" s="309">
        <v>70</v>
      </c>
      <c r="Z198" s="278">
        <v>50</v>
      </c>
      <c r="AA198" s="278" t="s">
        <v>597</v>
      </c>
      <c r="AB198" s="278">
        <v>98</v>
      </c>
      <c r="AC198" s="81">
        <v>37</v>
      </c>
      <c r="AD198" s="82">
        <v>159397</v>
      </c>
      <c r="AE198" s="83">
        <v>88</v>
      </c>
      <c r="AF198" s="63">
        <v>28</v>
      </c>
      <c r="AG198" s="14">
        <v>172655</v>
      </c>
      <c r="AH198" s="64">
        <v>157</v>
      </c>
      <c r="AI198" s="81">
        <v>34</v>
      </c>
      <c r="AJ198" s="82">
        <v>143644</v>
      </c>
      <c r="AK198" s="83">
        <v>135</v>
      </c>
      <c r="AL198" s="63">
        <v>16</v>
      </c>
      <c r="AM198" s="14">
        <v>166732</v>
      </c>
      <c r="AN198" s="64">
        <v>145</v>
      </c>
      <c r="AO198" s="78">
        <v>26</v>
      </c>
      <c r="AP198" s="79">
        <v>157233</v>
      </c>
      <c r="AQ198" s="80">
        <v>113</v>
      </c>
      <c r="AR198" s="63">
        <v>30</v>
      </c>
      <c r="AS198" s="14">
        <v>162550</v>
      </c>
      <c r="AT198" s="64">
        <v>216</v>
      </c>
      <c r="AU198" s="81">
        <v>30</v>
      </c>
      <c r="AV198" s="82">
        <v>192940</v>
      </c>
      <c r="AW198" s="83">
        <v>138</v>
      </c>
      <c r="AX198" s="63">
        <v>36</v>
      </c>
      <c r="AY198" s="14">
        <v>188175</v>
      </c>
      <c r="AZ198" s="64">
        <v>116</v>
      </c>
      <c r="BA198" s="81">
        <v>50</v>
      </c>
      <c r="BB198" s="82">
        <v>206709</v>
      </c>
      <c r="BC198" s="83">
        <v>117</v>
      </c>
      <c r="BD198" s="63">
        <v>54</v>
      </c>
      <c r="BE198" s="14">
        <v>184322</v>
      </c>
      <c r="BF198" s="64">
        <v>88</v>
      </c>
      <c r="BG198" s="81">
        <v>29</v>
      </c>
      <c r="BH198" s="82">
        <v>164707</v>
      </c>
      <c r="BI198" s="83">
        <v>75</v>
      </c>
      <c r="BJ198" s="63">
        <v>20</v>
      </c>
      <c r="BK198" s="14">
        <v>161975</v>
      </c>
      <c r="BL198" s="64">
        <v>64</v>
      </c>
      <c r="BM198" s="81"/>
      <c r="BN198" s="82"/>
      <c r="BO198" s="83"/>
      <c r="BP198" s="63"/>
      <c r="BR198" s="64"/>
    </row>
    <row r="199" spans="1:70" x14ac:dyDescent="0.2">
      <c r="A199" s="20" t="s">
        <v>141</v>
      </c>
      <c r="B199" s="527">
        <v>4</v>
      </c>
      <c r="C199" s="528" t="s">
        <v>6577</v>
      </c>
      <c r="D199" s="529">
        <v>7</v>
      </c>
      <c r="E199" s="439">
        <v>5</v>
      </c>
      <c r="F199" s="440" t="s">
        <v>5866</v>
      </c>
      <c r="G199" s="441">
        <v>5</v>
      </c>
      <c r="H199" s="132">
        <v>6</v>
      </c>
      <c r="I199" t="s">
        <v>5121</v>
      </c>
      <c r="J199" s="133">
        <v>16</v>
      </c>
      <c r="K199" s="439">
        <v>6</v>
      </c>
      <c r="L199" s="440" t="s">
        <v>4373</v>
      </c>
      <c r="M199" s="441">
        <v>21</v>
      </c>
      <c r="N199" s="132">
        <v>6</v>
      </c>
      <c r="O199" t="s">
        <v>3616</v>
      </c>
      <c r="P199" s="133">
        <v>68</v>
      </c>
      <c r="Q199" s="308">
        <v>10</v>
      </c>
      <c r="R199" s="308" t="s">
        <v>2843</v>
      </c>
      <c r="S199" s="308">
        <v>70</v>
      </c>
      <c r="T199" s="132">
        <v>16</v>
      </c>
      <c r="U199" t="s">
        <v>2093</v>
      </c>
      <c r="V199" s="133">
        <v>49</v>
      </c>
      <c r="W199" s="307">
        <v>6</v>
      </c>
      <c r="X199" s="308" t="s">
        <v>1332</v>
      </c>
      <c r="Y199" s="309">
        <v>109</v>
      </c>
      <c r="Z199" s="278">
        <v>10</v>
      </c>
      <c r="AA199" s="278" t="s">
        <v>598</v>
      </c>
      <c r="AB199" s="278">
        <v>104</v>
      </c>
      <c r="AC199" s="81">
        <v>8</v>
      </c>
      <c r="AD199" s="82">
        <v>118875</v>
      </c>
      <c r="AE199" s="83">
        <v>125</v>
      </c>
      <c r="AF199" s="63">
        <v>9</v>
      </c>
      <c r="AG199" s="14">
        <v>133530</v>
      </c>
      <c r="AH199" s="64">
        <v>170</v>
      </c>
      <c r="AI199" s="81">
        <v>2</v>
      </c>
      <c r="AJ199" s="82">
        <v>132450</v>
      </c>
      <c r="AK199" s="83">
        <v>214</v>
      </c>
      <c r="AL199" s="63">
        <v>4</v>
      </c>
      <c r="AM199" s="14">
        <v>163125</v>
      </c>
      <c r="AN199" s="64">
        <v>266</v>
      </c>
      <c r="AO199" s="78">
        <v>3</v>
      </c>
      <c r="AP199" s="79">
        <v>158500</v>
      </c>
      <c r="AQ199" s="80">
        <v>50</v>
      </c>
      <c r="AR199" s="63">
        <v>5</v>
      </c>
      <c r="AS199" s="14">
        <v>175960</v>
      </c>
      <c r="AT199" s="64">
        <v>252</v>
      </c>
      <c r="AU199" s="81">
        <v>4</v>
      </c>
      <c r="AV199" s="82">
        <v>181625</v>
      </c>
      <c r="AW199" s="83">
        <v>91</v>
      </c>
      <c r="AX199" s="63">
        <v>12</v>
      </c>
      <c r="AY199" s="14">
        <v>170696</v>
      </c>
      <c r="AZ199" s="64">
        <v>88</v>
      </c>
      <c r="BA199" s="81">
        <v>1</v>
      </c>
      <c r="BB199" s="82">
        <v>245000</v>
      </c>
      <c r="BC199" s="83">
        <v>22</v>
      </c>
      <c r="BD199" s="63">
        <v>0</v>
      </c>
      <c r="BE199" s="14"/>
      <c r="BF199" s="64"/>
      <c r="BG199" s="81">
        <v>4</v>
      </c>
      <c r="BH199" s="82">
        <v>208350</v>
      </c>
      <c r="BI199" s="83">
        <v>39</v>
      </c>
      <c r="BJ199" s="63">
        <v>7</v>
      </c>
      <c r="BK199" s="14">
        <v>197769</v>
      </c>
      <c r="BL199" s="64">
        <v>44</v>
      </c>
      <c r="BM199" s="81"/>
      <c r="BN199" s="82"/>
      <c r="BO199" s="83"/>
      <c r="BP199" s="63"/>
      <c r="BR199" s="64"/>
    </row>
    <row r="200" spans="1:70" x14ac:dyDescent="0.2">
      <c r="A200" s="20" t="s">
        <v>158</v>
      </c>
      <c r="B200" s="527">
        <v>8</v>
      </c>
      <c r="C200" s="528" t="s">
        <v>6578</v>
      </c>
      <c r="D200" s="529">
        <v>22</v>
      </c>
      <c r="E200" s="439">
        <v>10</v>
      </c>
      <c r="F200" s="440" t="s">
        <v>5867</v>
      </c>
      <c r="G200" s="441">
        <v>60</v>
      </c>
      <c r="H200" s="132">
        <v>14</v>
      </c>
      <c r="I200" t="s">
        <v>5122</v>
      </c>
      <c r="J200" s="133">
        <v>53</v>
      </c>
      <c r="K200" s="439">
        <v>17</v>
      </c>
      <c r="L200" s="440" t="s">
        <v>4374</v>
      </c>
      <c r="M200" s="441">
        <v>64</v>
      </c>
      <c r="N200" s="132">
        <v>18</v>
      </c>
      <c r="O200" t="s">
        <v>3617</v>
      </c>
      <c r="P200" s="133">
        <v>52</v>
      </c>
      <c r="Q200" s="308">
        <v>18</v>
      </c>
      <c r="R200" s="308" t="s">
        <v>2844</v>
      </c>
      <c r="S200" s="308">
        <v>98</v>
      </c>
      <c r="T200" s="132">
        <v>11</v>
      </c>
      <c r="U200" t="s">
        <v>2094</v>
      </c>
      <c r="V200" s="133">
        <v>89</v>
      </c>
      <c r="W200" s="307">
        <v>13</v>
      </c>
      <c r="X200" s="308" t="s">
        <v>1333</v>
      </c>
      <c r="Y200" s="309">
        <v>44</v>
      </c>
      <c r="Z200" s="278">
        <v>16</v>
      </c>
      <c r="AA200" s="278" t="s">
        <v>599</v>
      </c>
      <c r="AB200" s="278">
        <v>101</v>
      </c>
      <c r="AC200" s="81">
        <v>18</v>
      </c>
      <c r="AD200" s="82">
        <v>293243</v>
      </c>
      <c r="AE200" s="83">
        <v>99</v>
      </c>
      <c r="AF200" s="63">
        <v>9</v>
      </c>
      <c r="AG200" s="14">
        <v>270467</v>
      </c>
      <c r="AH200" s="64">
        <v>90</v>
      </c>
      <c r="AI200" s="81">
        <v>12</v>
      </c>
      <c r="AJ200" s="82">
        <v>345667</v>
      </c>
      <c r="AK200" s="83">
        <v>65</v>
      </c>
      <c r="AL200" s="63">
        <v>3</v>
      </c>
      <c r="AM200" s="14">
        <v>186967</v>
      </c>
      <c r="AN200" s="64">
        <v>84</v>
      </c>
      <c r="AO200" s="78">
        <v>5</v>
      </c>
      <c r="AP200" s="79">
        <v>208700</v>
      </c>
      <c r="AQ200" s="80">
        <v>173</v>
      </c>
      <c r="AR200" s="63">
        <v>6</v>
      </c>
      <c r="AS200" s="14">
        <v>299500</v>
      </c>
      <c r="AT200" s="64">
        <v>153</v>
      </c>
      <c r="AU200" s="81">
        <v>7</v>
      </c>
      <c r="AV200" s="82">
        <v>276529</v>
      </c>
      <c r="AW200" s="83">
        <v>136</v>
      </c>
      <c r="AX200" s="63">
        <v>13</v>
      </c>
      <c r="AY200" s="14">
        <v>315046</v>
      </c>
      <c r="AZ200" s="64">
        <v>124</v>
      </c>
      <c r="BA200" s="81">
        <v>17</v>
      </c>
      <c r="BB200" s="82">
        <v>308112</v>
      </c>
      <c r="BC200" s="83">
        <v>116</v>
      </c>
      <c r="BD200" s="63">
        <v>10</v>
      </c>
      <c r="BE200" s="14">
        <v>358490</v>
      </c>
      <c r="BF200" s="64">
        <v>99</v>
      </c>
      <c r="BG200" s="81">
        <v>12</v>
      </c>
      <c r="BH200" s="82">
        <v>304862</v>
      </c>
      <c r="BI200" s="83">
        <v>66</v>
      </c>
      <c r="BJ200" s="63">
        <v>17</v>
      </c>
      <c r="BK200" s="14">
        <v>281044</v>
      </c>
      <c r="BL200" s="64">
        <v>57</v>
      </c>
      <c r="BM200" s="81"/>
      <c r="BN200" s="82"/>
      <c r="BO200" s="83"/>
      <c r="BP200" s="63"/>
      <c r="BR200" s="64"/>
    </row>
    <row r="201" spans="1:70" x14ac:dyDescent="0.2">
      <c r="A201" s="20" t="s">
        <v>68</v>
      </c>
      <c r="B201" s="527">
        <v>47</v>
      </c>
      <c r="C201" s="528" t="s">
        <v>6579</v>
      </c>
      <c r="D201" s="529">
        <v>33</v>
      </c>
      <c r="E201" s="439">
        <v>41</v>
      </c>
      <c r="F201" s="440" t="s">
        <v>5868</v>
      </c>
      <c r="G201" s="441">
        <v>36</v>
      </c>
      <c r="H201" s="132">
        <v>77</v>
      </c>
      <c r="I201" t="s">
        <v>5123</v>
      </c>
      <c r="J201" s="133">
        <v>28</v>
      </c>
      <c r="K201" s="439">
        <v>72</v>
      </c>
      <c r="L201" s="440" t="s">
        <v>4375</v>
      </c>
      <c r="M201" s="441">
        <v>39</v>
      </c>
      <c r="N201" s="132">
        <v>58</v>
      </c>
      <c r="O201" t="s">
        <v>3618</v>
      </c>
      <c r="P201" s="133">
        <v>44</v>
      </c>
      <c r="Q201" s="308">
        <v>74</v>
      </c>
      <c r="R201" s="308" t="s">
        <v>2845</v>
      </c>
      <c r="S201" s="308">
        <v>45</v>
      </c>
      <c r="T201" s="132">
        <v>53</v>
      </c>
      <c r="U201" t="s">
        <v>2095</v>
      </c>
      <c r="V201" s="133">
        <v>51</v>
      </c>
      <c r="W201" s="307">
        <v>67</v>
      </c>
      <c r="X201" s="308" t="s">
        <v>1334</v>
      </c>
      <c r="Y201" s="309">
        <v>82</v>
      </c>
      <c r="Z201" s="278">
        <v>74</v>
      </c>
      <c r="AA201" s="278" t="s">
        <v>600</v>
      </c>
      <c r="AB201" s="278">
        <v>86</v>
      </c>
      <c r="AC201" s="81">
        <v>49</v>
      </c>
      <c r="AD201" s="82">
        <v>300026</v>
      </c>
      <c r="AE201" s="83">
        <v>138</v>
      </c>
      <c r="AF201" s="63">
        <v>54</v>
      </c>
      <c r="AG201" s="14">
        <v>284333</v>
      </c>
      <c r="AH201" s="64">
        <v>101</v>
      </c>
      <c r="AI201" s="81">
        <v>46</v>
      </c>
      <c r="AJ201" s="82">
        <v>310895</v>
      </c>
      <c r="AK201" s="83">
        <v>111</v>
      </c>
      <c r="AL201" s="63">
        <v>31</v>
      </c>
      <c r="AM201" s="14">
        <v>316600</v>
      </c>
      <c r="AN201" s="64">
        <v>126</v>
      </c>
      <c r="AO201" s="78">
        <v>37</v>
      </c>
      <c r="AP201" s="79">
        <v>292540</v>
      </c>
      <c r="AQ201" s="80">
        <v>109</v>
      </c>
      <c r="AR201" s="63">
        <v>25</v>
      </c>
      <c r="AS201" s="14">
        <v>312005</v>
      </c>
      <c r="AT201" s="64">
        <v>129</v>
      </c>
      <c r="AU201" s="81">
        <v>32</v>
      </c>
      <c r="AV201" s="82">
        <v>373578</v>
      </c>
      <c r="AW201" s="83">
        <v>90</v>
      </c>
      <c r="AX201" s="63">
        <v>60</v>
      </c>
      <c r="AY201" s="14">
        <v>317455</v>
      </c>
      <c r="AZ201" s="64">
        <v>90</v>
      </c>
      <c r="BA201" s="81">
        <v>45</v>
      </c>
      <c r="BB201" s="82">
        <v>346280</v>
      </c>
      <c r="BC201" s="83">
        <v>92</v>
      </c>
      <c r="BD201" s="63">
        <v>47</v>
      </c>
      <c r="BE201" s="14">
        <v>296327</v>
      </c>
      <c r="BF201" s="64">
        <v>85</v>
      </c>
      <c r="BG201" s="81">
        <v>60</v>
      </c>
      <c r="BH201" s="82">
        <v>304418</v>
      </c>
      <c r="BI201" s="83">
        <v>68</v>
      </c>
      <c r="BJ201" s="63">
        <v>43</v>
      </c>
      <c r="BK201" s="14">
        <v>260914</v>
      </c>
      <c r="BL201" s="64">
        <v>55</v>
      </c>
      <c r="BM201" s="81">
        <v>45</v>
      </c>
      <c r="BN201" s="82">
        <v>248912</v>
      </c>
      <c r="BO201" s="83">
        <v>82</v>
      </c>
      <c r="BP201" s="63">
        <v>43</v>
      </c>
      <c r="BQ201" s="14">
        <v>257856</v>
      </c>
      <c r="BR201" s="64">
        <v>114</v>
      </c>
    </row>
    <row r="202" spans="1:70" x14ac:dyDescent="0.2">
      <c r="A202" s="20" t="s">
        <v>69</v>
      </c>
      <c r="B202" s="527">
        <v>38</v>
      </c>
      <c r="C202" s="528" t="s">
        <v>6580</v>
      </c>
      <c r="D202" s="529">
        <v>26</v>
      </c>
      <c r="E202" s="439">
        <v>58</v>
      </c>
      <c r="F202" s="440" t="s">
        <v>5869</v>
      </c>
      <c r="G202" s="441">
        <v>23</v>
      </c>
      <c r="H202" s="132">
        <v>62</v>
      </c>
      <c r="I202" t="s">
        <v>5124</v>
      </c>
      <c r="J202" s="133">
        <v>24</v>
      </c>
      <c r="K202" s="439">
        <v>56</v>
      </c>
      <c r="L202" s="440" t="s">
        <v>4376</v>
      </c>
      <c r="M202" s="441">
        <v>43</v>
      </c>
      <c r="N202" s="132">
        <v>45</v>
      </c>
      <c r="O202" t="s">
        <v>3619</v>
      </c>
      <c r="P202" s="133">
        <v>40</v>
      </c>
      <c r="Q202" s="308">
        <v>63</v>
      </c>
      <c r="R202" s="308" t="s">
        <v>2846</v>
      </c>
      <c r="S202" s="308">
        <v>34</v>
      </c>
      <c r="T202" s="132">
        <v>44</v>
      </c>
      <c r="U202" t="s">
        <v>2096</v>
      </c>
      <c r="V202" s="133">
        <v>57</v>
      </c>
      <c r="W202" s="307">
        <v>64</v>
      </c>
      <c r="X202" s="308" t="s">
        <v>1335</v>
      </c>
      <c r="Y202" s="309">
        <v>82</v>
      </c>
      <c r="Z202" s="278">
        <v>42</v>
      </c>
      <c r="AA202" s="278" t="s">
        <v>601</v>
      </c>
      <c r="AB202" s="278">
        <v>106</v>
      </c>
      <c r="AC202" s="81">
        <v>26</v>
      </c>
      <c r="AD202" s="82">
        <v>192161</v>
      </c>
      <c r="AE202" s="83">
        <v>70</v>
      </c>
      <c r="AF202" s="63">
        <v>42</v>
      </c>
      <c r="AG202" s="14">
        <v>131023</v>
      </c>
      <c r="AH202" s="64">
        <v>133</v>
      </c>
      <c r="AI202" s="81">
        <v>30</v>
      </c>
      <c r="AJ202" s="82">
        <v>190745</v>
      </c>
      <c r="AK202" s="83">
        <v>76</v>
      </c>
      <c r="AL202" s="63">
        <v>24</v>
      </c>
      <c r="AM202" s="14">
        <v>196239</v>
      </c>
      <c r="AN202" s="64">
        <v>149</v>
      </c>
      <c r="AO202" s="78">
        <v>31</v>
      </c>
      <c r="AP202" s="79">
        <v>206788</v>
      </c>
      <c r="AQ202" s="80">
        <v>147</v>
      </c>
      <c r="AR202" s="63">
        <v>32</v>
      </c>
      <c r="AS202" s="14">
        <v>196348</v>
      </c>
      <c r="AT202" s="64">
        <v>89</v>
      </c>
      <c r="AU202" s="81">
        <v>32</v>
      </c>
      <c r="AV202" s="82">
        <v>208038</v>
      </c>
      <c r="AW202" s="83">
        <v>133</v>
      </c>
      <c r="AX202" s="63">
        <v>40</v>
      </c>
      <c r="AY202" s="14">
        <v>225926</v>
      </c>
      <c r="AZ202" s="64">
        <v>89</v>
      </c>
      <c r="BA202" s="81">
        <v>65</v>
      </c>
      <c r="BB202" s="82">
        <v>235253</v>
      </c>
      <c r="BC202" s="83">
        <v>78</v>
      </c>
      <c r="BD202" s="63">
        <v>40</v>
      </c>
      <c r="BE202" s="14">
        <v>176295</v>
      </c>
      <c r="BF202" s="64">
        <v>24</v>
      </c>
      <c r="BG202" s="81">
        <v>27</v>
      </c>
      <c r="BH202" s="82">
        <v>198756</v>
      </c>
      <c r="BI202" s="83">
        <v>84</v>
      </c>
      <c r="BJ202" s="63">
        <v>44</v>
      </c>
      <c r="BK202" s="14">
        <v>163914</v>
      </c>
      <c r="BL202" s="64">
        <v>108</v>
      </c>
      <c r="BM202" s="81">
        <v>30</v>
      </c>
      <c r="BN202" s="82">
        <v>156021</v>
      </c>
      <c r="BO202" s="83">
        <v>47</v>
      </c>
      <c r="BP202" s="63">
        <v>38</v>
      </c>
      <c r="BQ202" s="14">
        <v>152800</v>
      </c>
      <c r="BR202" s="64">
        <v>82</v>
      </c>
    </row>
    <row r="203" spans="1:70" x14ac:dyDescent="0.2">
      <c r="A203" s="20" t="s">
        <v>255</v>
      </c>
      <c r="B203" s="527">
        <v>20</v>
      </c>
      <c r="C203" s="528" t="s">
        <v>6581</v>
      </c>
      <c r="D203" s="529">
        <v>22</v>
      </c>
      <c r="E203" s="439">
        <v>15</v>
      </c>
      <c r="F203" s="440" t="s">
        <v>5870</v>
      </c>
      <c r="G203" s="441">
        <v>10</v>
      </c>
      <c r="H203" s="132">
        <v>21</v>
      </c>
      <c r="I203" t="s">
        <v>5125</v>
      </c>
      <c r="J203" s="133">
        <v>45</v>
      </c>
      <c r="K203" s="439">
        <v>30</v>
      </c>
      <c r="L203" s="440" t="s">
        <v>4377</v>
      </c>
      <c r="M203" s="441">
        <v>30</v>
      </c>
      <c r="N203" s="132">
        <v>18</v>
      </c>
      <c r="O203" t="s">
        <v>3620</v>
      </c>
      <c r="P203" s="133">
        <v>45</v>
      </c>
      <c r="Q203" s="308">
        <v>17</v>
      </c>
      <c r="R203" s="308" t="s">
        <v>2847</v>
      </c>
      <c r="S203" s="308">
        <v>44</v>
      </c>
      <c r="T203" s="132">
        <v>14</v>
      </c>
      <c r="U203" t="s">
        <v>2097</v>
      </c>
      <c r="V203" s="133">
        <v>46</v>
      </c>
      <c r="W203" s="307">
        <v>21</v>
      </c>
      <c r="X203" s="308" t="s">
        <v>1336</v>
      </c>
      <c r="Y203" s="309">
        <v>77</v>
      </c>
      <c r="Z203" s="278">
        <v>24</v>
      </c>
      <c r="AA203" s="278" t="s">
        <v>602</v>
      </c>
      <c r="AB203" s="278">
        <v>80</v>
      </c>
      <c r="AC203" s="81">
        <v>19</v>
      </c>
      <c r="AD203" s="82">
        <v>231240</v>
      </c>
      <c r="AE203" s="83">
        <v>135</v>
      </c>
      <c r="AF203" s="63">
        <v>21</v>
      </c>
      <c r="AG203" s="14">
        <v>252211</v>
      </c>
      <c r="AH203" s="64">
        <v>116</v>
      </c>
      <c r="AI203" s="81">
        <v>21</v>
      </c>
      <c r="AJ203" s="82">
        <v>204192</v>
      </c>
      <c r="AK203" s="83">
        <v>124</v>
      </c>
      <c r="AL203" s="63">
        <v>19</v>
      </c>
      <c r="AM203" s="14">
        <v>230926</v>
      </c>
      <c r="AN203" s="64">
        <v>116</v>
      </c>
      <c r="AO203" s="78">
        <v>17</v>
      </c>
      <c r="AP203" s="79">
        <v>211241</v>
      </c>
      <c r="AQ203" s="80">
        <v>101</v>
      </c>
      <c r="AR203" s="63">
        <v>10</v>
      </c>
      <c r="AS203" s="14">
        <v>221630</v>
      </c>
      <c r="AT203" s="64">
        <v>182</v>
      </c>
      <c r="AU203" s="81">
        <v>19</v>
      </c>
      <c r="AV203" s="82">
        <v>259384</v>
      </c>
      <c r="AW203" s="83">
        <v>93</v>
      </c>
      <c r="AX203" s="63">
        <v>22</v>
      </c>
      <c r="AY203" s="14">
        <v>291894</v>
      </c>
      <c r="AZ203" s="64">
        <v>85</v>
      </c>
      <c r="BA203" s="81">
        <v>16</v>
      </c>
      <c r="BB203" s="82">
        <v>247050</v>
      </c>
      <c r="BC203" s="83">
        <v>85</v>
      </c>
      <c r="BD203" s="63">
        <v>24</v>
      </c>
      <c r="BE203" s="14">
        <v>206242</v>
      </c>
      <c r="BF203" s="64">
        <v>82</v>
      </c>
      <c r="BG203" s="81">
        <v>31</v>
      </c>
      <c r="BH203" s="82">
        <v>270979</v>
      </c>
      <c r="BI203" s="83">
        <v>82</v>
      </c>
      <c r="BJ203" s="63">
        <v>22</v>
      </c>
      <c r="BK203" s="14">
        <v>221418</v>
      </c>
      <c r="BL203" s="64">
        <v>87</v>
      </c>
      <c r="BM203" s="81">
        <v>23</v>
      </c>
      <c r="BN203" s="82">
        <v>194595</v>
      </c>
      <c r="BO203" s="83">
        <v>86</v>
      </c>
      <c r="BP203" s="63">
        <v>15</v>
      </c>
      <c r="BQ203" s="14">
        <v>186052</v>
      </c>
      <c r="BR203" s="64">
        <v>89</v>
      </c>
    </row>
    <row r="204" spans="1:70" x14ac:dyDescent="0.2">
      <c r="A204" s="20" t="s">
        <v>159</v>
      </c>
      <c r="B204" s="527">
        <v>5</v>
      </c>
      <c r="C204" s="528" t="s">
        <v>6582</v>
      </c>
      <c r="D204" s="529">
        <v>33</v>
      </c>
      <c r="E204" s="439">
        <v>9</v>
      </c>
      <c r="F204" s="440" t="s">
        <v>5871</v>
      </c>
      <c r="G204" s="441">
        <v>25</v>
      </c>
      <c r="H204" s="132">
        <v>4</v>
      </c>
      <c r="I204" t="s">
        <v>5126</v>
      </c>
      <c r="J204" s="133">
        <v>30</v>
      </c>
      <c r="K204" s="439">
        <v>6</v>
      </c>
      <c r="L204" s="440" t="s">
        <v>4378</v>
      </c>
      <c r="M204" s="441">
        <v>101</v>
      </c>
      <c r="N204" s="132">
        <v>10</v>
      </c>
      <c r="O204" t="s">
        <v>3621</v>
      </c>
      <c r="P204" s="133">
        <v>56</v>
      </c>
      <c r="Q204" s="308">
        <v>9</v>
      </c>
      <c r="R204" s="308" t="s">
        <v>2848</v>
      </c>
      <c r="S204" s="308">
        <v>48</v>
      </c>
      <c r="T204" s="132">
        <v>12</v>
      </c>
      <c r="U204" t="s">
        <v>2098</v>
      </c>
      <c r="V204" s="133">
        <v>54</v>
      </c>
      <c r="W204" s="307">
        <v>8</v>
      </c>
      <c r="X204" s="308" t="s">
        <v>1337</v>
      </c>
      <c r="Y204" s="309">
        <v>99</v>
      </c>
      <c r="Z204" s="278">
        <v>9</v>
      </c>
      <c r="AA204" s="278" t="s">
        <v>603</v>
      </c>
      <c r="AB204" s="278">
        <v>106</v>
      </c>
      <c r="AC204" s="81">
        <v>6</v>
      </c>
      <c r="AD204" s="82">
        <v>238567</v>
      </c>
      <c r="AE204" s="83">
        <v>81</v>
      </c>
      <c r="AF204" s="63">
        <v>6</v>
      </c>
      <c r="AG204" s="14">
        <v>237167</v>
      </c>
      <c r="AH204" s="64">
        <v>96</v>
      </c>
      <c r="AI204" s="81">
        <v>9</v>
      </c>
      <c r="AJ204" s="82">
        <v>216656</v>
      </c>
      <c r="AK204" s="83">
        <v>147</v>
      </c>
      <c r="AL204" s="63">
        <v>7</v>
      </c>
      <c r="AM204" s="14">
        <v>271857</v>
      </c>
      <c r="AN204" s="64">
        <v>128</v>
      </c>
      <c r="AO204" s="78">
        <v>8</v>
      </c>
      <c r="AP204" s="79">
        <v>232500</v>
      </c>
      <c r="AQ204" s="80">
        <v>117</v>
      </c>
      <c r="AR204" s="63">
        <v>4</v>
      </c>
      <c r="AS204" s="14">
        <v>247250</v>
      </c>
      <c r="AT204" s="64">
        <v>103</v>
      </c>
      <c r="AU204" s="81">
        <v>2</v>
      </c>
      <c r="AV204" s="82">
        <v>258500</v>
      </c>
      <c r="AW204" s="83">
        <v>52</v>
      </c>
      <c r="AX204" s="63">
        <v>11</v>
      </c>
      <c r="AY204" s="14">
        <v>347000</v>
      </c>
      <c r="AZ204" s="64">
        <v>125</v>
      </c>
      <c r="BA204" s="81">
        <v>14</v>
      </c>
      <c r="BB204" s="82">
        <v>288658</v>
      </c>
      <c r="BC204" s="83">
        <v>85</v>
      </c>
      <c r="BD204" s="63">
        <v>7</v>
      </c>
      <c r="BE204" s="14">
        <v>286243</v>
      </c>
      <c r="BF204" s="64">
        <v>139</v>
      </c>
      <c r="BG204" s="81">
        <v>7</v>
      </c>
      <c r="BH204" s="82">
        <v>228500</v>
      </c>
      <c r="BI204" s="83">
        <v>126</v>
      </c>
      <c r="BJ204" s="63">
        <v>6</v>
      </c>
      <c r="BK204" s="14">
        <v>201233</v>
      </c>
      <c r="BL204" s="64">
        <v>80</v>
      </c>
      <c r="BM204" s="81"/>
      <c r="BN204" s="82"/>
      <c r="BO204" s="83"/>
      <c r="BP204" s="63"/>
      <c r="BR204" s="64"/>
    </row>
    <row r="205" spans="1:70" x14ac:dyDescent="0.2">
      <c r="A205" s="24" t="s">
        <v>70</v>
      </c>
      <c r="B205" s="527">
        <v>161</v>
      </c>
      <c r="C205" s="528" t="s">
        <v>6583</v>
      </c>
      <c r="D205" s="529">
        <v>17</v>
      </c>
      <c r="E205" s="448">
        <v>248</v>
      </c>
      <c r="F205" s="443" t="s">
        <v>5872</v>
      </c>
      <c r="G205" s="444">
        <v>17</v>
      </c>
      <c r="H205" s="132">
        <v>277</v>
      </c>
      <c r="I205" t="s">
        <v>5127</v>
      </c>
      <c r="J205" s="133">
        <v>19</v>
      </c>
      <c r="K205" s="439">
        <v>238</v>
      </c>
      <c r="L205" s="440" t="s">
        <v>4379</v>
      </c>
      <c r="M205" s="441">
        <v>31</v>
      </c>
      <c r="N205" s="132">
        <v>277</v>
      </c>
      <c r="O205" t="s">
        <v>3622</v>
      </c>
      <c r="P205" s="133">
        <v>47</v>
      </c>
      <c r="Q205" s="308">
        <v>308</v>
      </c>
      <c r="R205" s="308" t="s">
        <v>2849</v>
      </c>
      <c r="S205" s="308">
        <v>54</v>
      </c>
      <c r="T205" s="132">
        <v>329</v>
      </c>
      <c r="U205" t="s">
        <v>2099</v>
      </c>
      <c r="V205" s="133">
        <v>54</v>
      </c>
      <c r="W205" s="310">
        <v>309</v>
      </c>
      <c r="X205" s="311" t="s">
        <v>1338</v>
      </c>
      <c r="Y205" s="312">
        <v>73</v>
      </c>
      <c r="Z205" s="278">
        <v>267</v>
      </c>
      <c r="AA205" s="278" t="s">
        <v>604</v>
      </c>
      <c r="AB205" s="278">
        <v>91</v>
      </c>
      <c r="AC205" s="84">
        <v>245</v>
      </c>
      <c r="AD205" s="85">
        <v>165326</v>
      </c>
      <c r="AE205" s="86">
        <v>99</v>
      </c>
      <c r="AF205" s="65">
        <v>266</v>
      </c>
      <c r="AG205" s="15">
        <v>174616</v>
      </c>
      <c r="AH205" s="66">
        <v>98</v>
      </c>
      <c r="AI205" s="84">
        <v>218</v>
      </c>
      <c r="AJ205" s="85">
        <v>170267</v>
      </c>
      <c r="AK205" s="86">
        <v>123</v>
      </c>
      <c r="AL205" s="65">
        <v>135</v>
      </c>
      <c r="AM205" s="15">
        <v>151419</v>
      </c>
      <c r="AN205" s="66">
        <v>138</v>
      </c>
      <c r="AO205" s="111">
        <v>175</v>
      </c>
      <c r="AP205" s="112">
        <v>178287</v>
      </c>
      <c r="AQ205" s="113">
        <v>119</v>
      </c>
      <c r="AR205" s="65">
        <v>178</v>
      </c>
      <c r="AS205" s="15">
        <v>178832</v>
      </c>
      <c r="AT205" s="66">
        <v>113</v>
      </c>
      <c r="AU205" s="84">
        <v>210</v>
      </c>
      <c r="AV205" s="85">
        <v>187490</v>
      </c>
      <c r="AW205" s="86">
        <v>111</v>
      </c>
      <c r="AX205" s="65">
        <v>288</v>
      </c>
      <c r="AY205" s="15">
        <v>207926</v>
      </c>
      <c r="AZ205" s="66">
        <v>98</v>
      </c>
      <c r="BA205" s="84">
        <v>282</v>
      </c>
      <c r="BB205" s="85">
        <v>205626</v>
      </c>
      <c r="BC205" s="86">
        <v>76</v>
      </c>
      <c r="BD205" s="65">
        <v>322</v>
      </c>
      <c r="BE205" s="15">
        <v>195579</v>
      </c>
      <c r="BF205" s="66">
        <v>90</v>
      </c>
      <c r="BG205" s="84">
        <v>277</v>
      </c>
      <c r="BH205" s="85">
        <v>181794</v>
      </c>
      <c r="BI205" s="86">
        <v>55</v>
      </c>
      <c r="BJ205" s="65">
        <v>273</v>
      </c>
      <c r="BK205" s="15">
        <v>166274</v>
      </c>
      <c r="BL205" s="66">
        <v>69</v>
      </c>
      <c r="BM205" s="84">
        <v>276</v>
      </c>
      <c r="BN205" s="85">
        <v>161827</v>
      </c>
      <c r="BO205" s="86">
        <v>75</v>
      </c>
      <c r="BP205" s="65">
        <v>260</v>
      </c>
      <c r="BQ205" s="15">
        <v>144660</v>
      </c>
      <c r="BR205" s="66">
        <v>96</v>
      </c>
    </row>
    <row r="206" spans="1:70" x14ac:dyDescent="0.2">
      <c r="A206" s="21" t="s">
        <v>193</v>
      </c>
      <c r="B206" s="386"/>
      <c r="C206" s="393"/>
      <c r="D206" s="387"/>
      <c r="E206" s="123"/>
      <c r="F206" s="124"/>
      <c r="G206" s="125"/>
      <c r="H206" s="386"/>
      <c r="I206" s="393"/>
      <c r="J206" s="387"/>
      <c r="K206" s="452"/>
      <c r="L206" s="453"/>
      <c r="M206" s="454"/>
      <c r="N206" s="393"/>
      <c r="O206" s="393"/>
      <c r="P206" s="393"/>
      <c r="Q206" s="335"/>
      <c r="R206" s="378"/>
      <c r="S206" s="378"/>
      <c r="T206" s="388"/>
      <c r="U206" s="393"/>
      <c r="V206" s="387"/>
      <c r="W206" s="325"/>
      <c r="X206" s="326"/>
      <c r="Y206" s="327"/>
      <c r="Z206" s="55"/>
      <c r="AA206" s="55"/>
      <c r="AB206" s="56"/>
      <c r="AC206" s="87"/>
      <c r="AD206" s="88"/>
      <c r="AE206" s="89"/>
      <c r="AF206" s="67"/>
      <c r="AG206" s="3"/>
      <c r="AH206" s="68"/>
      <c r="AI206" s="87"/>
      <c r="AJ206" s="88"/>
      <c r="AK206" s="89"/>
      <c r="AL206" s="67"/>
      <c r="AM206" s="3"/>
      <c r="AN206" s="68"/>
      <c r="AO206" s="81"/>
      <c r="AP206" s="82"/>
      <c r="AQ206" s="83"/>
      <c r="AR206" s="63"/>
      <c r="AT206" s="64"/>
      <c r="AU206" s="114"/>
      <c r="AV206" s="115"/>
      <c r="AW206" s="116"/>
      <c r="AX206" s="107"/>
      <c r="AY206" s="7"/>
      <c r="AZ206" s="108"/>
      <c r="BA206" s="145"/>
      <c r="BB206" s="146"/>
      <c r="BC206" s="147"/>
      <c r="BD206" s="126"/>
      <c r="BE206" s="17"/>
      <c r="BF206" s="127"/>
      <c r="BG206" s="145"/>
      <c r="BH206" s="146"/>
      <c r="BI206" s="147"/>
      <c r="BJ206" s="126"/>
      <c r="BK206" s="17"/>
      <c r="BL206" s="127"/>
      <c r="BM206" s="145"/>
      <c r="BN206" s="146"/>
      <c r="BO206" s="147"/>
      <c r="BP206" s="63"/>
      <c r="BR206" s="64"/>
    </row>
    <row r="207" spans="1:70" x14ac:dyDescent="0.2">
      <c r="A207" s="19">
        <f ca="1">TODAY()</f>
        <v>45148</v>
      </c>
      <c r="B207" s="391">
        <v>2023</v>
      </c>
      <c r="C207" s="4"/>
      <c r="D207" s="392"/>
      <c r="E207" s="411">
        <v>2022</v>
      </c>
      <c r="F207" s="338"/>
      <c r="G207" s="339"/>
      <c r="H207" s="391">
        <v>2021</v>
      </c>
      <c r="I207" s="4"/>
      <c r="J207" s="392"/>
      <c r="K207" s="411">
        <v>2020</v>
      </c>
      <c r="L207" s="338"/>
      <c r="M207" s="339"/>
      <c r="N207" s="4">
        <v>2019</v>
      </c>
      <c r="O207" s="4"/>
      <c r="P207" s="4"/>
      <c r="Q207" s="411">
        <v>2018</v>
      </c>
      <c r="R207" s="338"/>
      <c r="S207" s="339"/>
      <c r="T207" s="391">
        <v>2017</v>
      </c>
      <c r="U207" s="4"/>
      <c r="V207" s="392"/>
      <c r="W207" s="328"/>
      <c r="X207" s="329"/>
      <c r="Y207" s="330"/>
      <c r="Z207" s="3">
        <v>2015</v>
      </c>
      <c r="AA207" s="3"/>
      <c r="AB207" s="68"/>
      <c r="AC207" s="87">
        <v>2014</v>
      </c>
      <c r="AD207" s="88"/>
      <c r="AE207" s="89"/>
      <c r="AF207" s="67">
        <v>2013</v>
      </c>
      <c r="AG207" s="3"/>
      <c r="AH207" s="68"/>
      <c r="AI207" s="87">
        <v>2012</v>
      </c>
      <c r="AJ207" s="88"/>
      <c r="AK207" s="89"/>
      <c r="AL207" s="102">
        <v>2011</v>
      </c>
      <c r="AM207" s="109"/>
      <c r="AN207" s="110"/>
      <c r="AO207" s="117">
        <v>2010</v>
      </c>
      <c r="AP207" s="118"/>
      <c r="AQ207" s="119"/>
      <c r="AR207" s="102">
        <v>2009</v>
      </c>
      <c r="AS207" s="103"/>
      <c r="AT207" s="104"/>
      <c r="AU207" s="117">
        <v>2008</v>
      </c>
      <c r="AV207" s="118"/>
      <c r="AW207" s="119"/>
      <c r="AX207" s="102">
        <v>2007</v>
      </c>
      <c r="AY207" s="103"/>
      <c r="AZ207" s="104"/>
      <c r="BA207" s="117">
        <v>2006</v>
      </c>
      <c r="BB207" s="171"/>
      <c r="BC207" s="172"/>
      <c r="BD207" s="67">
        <v>2005</v>
      </c>
      <c r="BE207" s="3"/>
      <c r="BF207" s="68"/>
      <c r="BG207" s="87">
        <v>2004</v>
      </c>
      <c r="BH207" s="88"/>
      <c r="BI207" s="89"/>
      <c r="BJ207" s="67">
        <v>2003</v>
      </c>
      <c r="BK207" s="3"/>
      <c r="BL207" s="68"/>
      <c r="BM207" s="87">
        <v>2002</v>
      </c>
      <c r="BN207" s="88"/>
      <c r="BO207" s="89"/>
      <c r="BP207" s="67">
        <v>2001</v>
      </c>
      <c r="BR207" s="64"/>
    </row>
    <row r="208" spans="1:70" x14ac:dyDescent="0.2">
      <c r="A208" s="19"/>
      <c r="B208" s="391" t="s">
        <v>262</v>
      </c>
      <c r="C208" s="4" t="s">
        <v>263</v>
      </c>
      <c r="D208" s="392" t="s">
        <v>264</v>
      </c>
      <c r="E208" s="226" t="s">
        <v>262</v>
      </c>
      <c r="F208" s="227" t="s">
        <v>263</v>
      </c>
      <c r="G208" s="228" t="s">
        <v>264</v>
      </c>
      <c r="H208" s="391" t="s">
        <v>262</v>
      </c>
      <c r="I208" s="4" t="s">
        <v>263</v>
      </c>
      <c r="J208" s="392" t="s">
        <v>264</v>
      </c>
      <c r="K208" s="411" t="s">
        <v>262</v>
      </c>
      <c r="L208" s="338" t="s">
        <v>263</v>
      </c>
      <c r="M208" s="339" t="s">
        <v>264</v>
      </c>
      <c r="N208" s="4" t="s">
        <v>262</v>
      </c>
      <c r="O208" s="4" t="s">
        <v>263</v>
      </c>
      <c r="P208" s="392" t="s">
        <v>264</v>
      </c>
      <c r="Q208" s="338" t="s">
        <v>262</v>
      </c>
      <c r="R208" s="338" t="s">
        <v>263</v>
      </c>
      <c r="S208" s="339" t="s">
        <v>264</v>
      </c>
      <c r="T208" s="391" t="s">
        <v>262</v>
      </c>
      <c r="U208" s="4" t="s">
        <v>263</v>
      </c>
      <c r="V208" s="392" t="s">
        <v>264</v>
      </c>
      <c r="W208" s="72" t="s">
        <v>262</v>
      </c>
      <c r="X208" s="73" t="s">
        <v>263</v>
      </c>
      <c r="Y208" s="74" t="s">
        <v>264</v>
      </c>
      <c r="Z208" s="46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57" t="s">
        <v>262</v>
      </c>
      <c r="AG208" s="46" t="s">
        <v>263</v>
      </c>
      <c r="AH208" s="58" t="s">
        <v>264</v>
      </c>
      <c r="AI208" s="72" t="s">
        <v>262</v>
      </c>
      <c r="AJ208" s="73" t="s">
        <v>263</v>
      </c>
      <c r="AK208" s="74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105" t="s">
        <v>262</v>
      </c>
      <c r="AY208" s="10" t="s">
        <v>263</v>
      </c>
      <c r="AZ208" s="106" t="s">
        <v>264</v>
      </c>
      <c r="BA208" s="120" t="s">
        <v>262</v>
      </c>
      <c r="BB208" s="121" t="s">
        <v>263</v>
      </c>
      <c r="BC208" s="122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46" t="s">
        <v>263</v>
      </c>
      <c r="BL208" s="58" t="s">
        <v>264</v>
      </c>
      <c r="BM208" s="72" t="s">
        <v>262</v>
      </c>
      <c r="BN208" s="73" t="s">
        <v>263</v>
      </c>
      <c r="BO208" s="74" t="s">
        <v>264</v>
      </c>
      <c r="BP208" s="57" t="s">
        <v>262</v>
      </c>
      <c r="BQ208" s="3" t="s">
        <v>263</v>
      </c>
      <c r="BR208" s="68" t="s">
        <v>264</v>
      </c>
    </row>
    <row r="209" spans="1:70" x14ac:dyDescent="0.2">
      <c r="A209" s="27" t="s">
        <v>71</v>
      </c>
      <c r="B209" s="524">
        <v>2035</v>
      </c>
      <c r="C209" s="525" t="s">
        <v>6611</v>
      </c>
      <c r="D209" s="526">
        <v>24</v>
      </c>
      <c r="E209" s="492">
        <v>2481</v>
      </c>
      <c r="F209" s="461" t="s">
        <v>5901</v>
      </c>
      <c r="G209" s="462">
        <v>18</v>
      </c>
      <c r="H209" s="248">
        <v>2707</v>
      </c>
      <c r="I209" s="35" t="s">
        <v>5158</v>
      </c>
      <c r="J209" s="249">
        <v>26</v>
      </c>
      <c r="K209" s="313">
        <v>2613</v>
      </c>
      <c r="L209" s="461" t="s">
        <v>4409</v>
      </c>
      <c r="M209" s="462">
        <v>39</v>
      </c>
      <c r="N209" s="35">
        <v>2737</v>
      </c>
      <c r="O209" s="35" t="s">
        <v>3653</v>
      </c>
      <c r="P209" s="249">
        <v>41</v>
      </c>
      <c r="Q209" s="314">
        <v>2731</v>
      </c>
      <c r="R209" s="314" t="s">
        <v>2880</v>
      </c>
      <c r="S209" s="315">
        <v>47</v>
      </c>
      <c r="T209" s="248">
        <v>2852</v>
      </c>
      <c r="U209" s="35" t="s">
        <v>2130</v>
      </c>
      <c r="V209" s="249">
        <v>54</v>
      </c>
      <c r="W209" s="313">
        <v>2795</v>
      </c>
      <c r="X209" s="314" t="s">
        <v>1367</v>
      </c>
      <c r="Y209" s="315">
        <v>73</v>
      </c>
      <c r="Z209" s="47">
        <v>2712</v>
      </c>
      <c r="AA209" s="47">
        <v>283306</v>
      </c>
      <c r="AB209" s="60">
        <v>73</v>
      </c>
      <c r="AC209" s="75">
        <v>2290</v>
      </c>
      <c r="AD209" s="76">
        <v>272935</v>
      </c>
      <c r="AE209" s="77">
        <v>84</v>
      </c>
      <c r="AF209" s="59">
        <v>2512</v>
      </c>
      <c r="AG209" s="47">
        <v>269672</v>
      </c>
      <c r="AH209" s="60">
        <v>95</v>
      </c>
      <c r="AI209" s="75">
        <v>2245</v>
      </c>
      <c r="AJ209" s="76">
        <v>255047</v>
      </c>
      <c r="AK209" s="77">
        <v>117</v>
      </c>
      <c r="AL209" s="59">
        <v>1705</v>
      </c>
      <c r="AM209" s="47">
        <v>256076</v>
      </c>
      <c r="AN209" s="60">
        <v>112</v>
      </c>
      <c r="AO209" s="96">
        <v>1902</v>
      </c>
      <c r="AP209" s="95">
        <v>266989</v>
      </c>
      <c r="AQ209" s="97">
        <v>98</v>
      </c>
      <c r="AR209" s="59">
        <v>1587</v>
      </c>
      <c r="AS209" s="47">
        <v>265406</v>
      </c>
      <c r="AT209" s="60">
        <v>105</v>
      </c>
      <c r="AU209" s="75">
        <v>1934</v>
      </c>
      <c r="AV209" s="76">
        <v>282993</v>
      </c>
      <c r="AW209" s="77">
        <v>101</v>
      </c>
      <c r="AX209" s="90">
        <v>2469</v>
      </c>
      <c r="AY209" s="28">
        <v>297136</v>
      </c>
      <c r="AZ209" s="91">
        <v>95</v>
      </c>
      <c r="BA209" s="75">
        <v>2689</v>
      </c>
      <c r="BB209" s="76">
        <v>308399</v>
      </c>
      <c r="BC209" s="77">
        <v>85</v>
      </c>
      <c r="BD209" s="90">
        <v>2650</v>
      </c>
      <c r="BE209" s="28">
        <v>289890</v>
      </c>
      <c r="BF209" s="91">
        <v>77</v>
      </c>
      <c r="BG209" s="96">
        <v>2464</v>
      </c>
      <c r="BH209" s="95">
        <v>273413</v>
      </c>
      <c r="BI209" s="97">
        <v>66</v>
      </c>
      <c r="BJ209" s="90">
        <v>2428</v>
      </c>
      <c r="BK209" s="28">
        <v>248119</v>
      </c>
      <c r="BL209" s="91">
        <v>65</v>
      </c>
      <c r="BM209" s="96">
        <v>2414</v>
      </c>
      <c r="BN209" s="95">
        <v>232355</v>
      </c>
      <c r="BO209" s="97">
        <v>75</v>
      </c>
      <c r="BP209" s="90">
        <v>2322</v>
      </c>
      <c r="BQ209" s="47">
        <v>215067</v>
      </c>
      <c r="BR209" s="60">
        <v>68</v>
      </c>
    </row>
    <row r="210" spans="1:70" x14ac:dyDescent="0.2">
      <c r="A210" s="23" t="s">
        <v>190</v>
      </c>
      <c r="B210" s="527">
        <v>7</v>
      </c>
      <c r="C210" s="528" t="s">
        <v>6585</v>
      </c>
      <c r="D210" s="529">
        <v>16</v>
      </c>
      <c r="E210" s="439">
        <v>11</v>
      </c>
      <c r="F210" s="440" t="s">
        <v>5874</v>
      </c>
      <c r="G210" s="441">
        <v>32</v>
      </c>
      <c r="H210" s="132">
        <v>8</v>
      </c>
      <c r="I210" t="s">
        <v>5129</v>
      </c>
      <c r="J210" s="133">
        <v>3</v>
      </c>
      <c r="K210" s="307">
        <v>6</v>
      </c>
      <c r="L210" s="440" t="s">
        <v>4380</v>
      </c>
      <c r="M210" s="441">
        <v>20</v>
      </c>
      <c r="N210" s="132">
        <v>6</v>
      </c>
      <c r="O210" t="s">
        <v>3624</v>
      </c>
      <c r="P210" s="133">
        <v>28</v>
      </c>
      <c r="Q210" s="308">
        <v>10</v>
      </c>
      <c r="R210" s="308" t="s">
        <v>2851</v>
      </c>
      <c r="S210" s="309">
        <v>44</v>
      </c>
      <c r="T210" s="132">
        <v>10</v>
      </c>
      <c r="U210" t="s">
        <v>2101</v>
      </c>
      <c r="V210" s="133">
        <v>49</v>
      </c>
      <c r="W210" s="307">
        <v>6</v>
      </c>
      <c r="X210" s="308" t="s">
        <v>1159</v>
      </c>
      <c r="Y210" s="309">
        <v>185</v>
      </c>
      <c r="Z210" s="266">
        <v>4</v>
      </c>
      <c r="AA210" s="266" t="s">
        <v>605</v>
      </c>
      <c r="AB210" s="266">
        <v>100</v>
      </c>
      <c r="AC210" s="78">
        <v>4</v>
      </c>
      <c r="AD210" s="79">
        <v>182625</v>
      </c>
      <c r="AE210" s="80">
        <v>95</v>
      </c>
      <c r="AF210" s="61">
        <v>5</v>
      </c>
      <c r="AG210" s="13">
        <v>179800</v>
      </c>
      <c r="AH210" s="62">
        <v>81</v>
      </c>
      <c r="AI210" s="78">
        <v>1</v>
      </c>
      <c r="AJ210" s="79">
        <v>95000</v>
      </c>
      <c r="AK210" s="80">
        <v>339</v>
      </c>
      <c r="AL210" s="61">
        <v>5</v>
      </c>
      <c r="AM210" s="13">
        <v>192580</v>
      </c>
      <c r="AN210" s="62">
        <v>120</v>
      </c>
      <c r="AO210" s="78">
        <v>2</v>
      </c>
      <c r="AP210" s="79">
        <v>178450</v>
      </c>
      <c r="AQ210" s="80">
        <v>143</v>
      </c>
      <c r="AR210" s="61">
        <v>5</v>
      </c>
      <c r="AS210" s="13">
        <v>209200</v>
      </c>
      <c r="AT210" s="62">
        <v>67</v>
      </c>
      <c r="AU210" s="78">
        <v>3</v>
      </c>
      <c r="AV210" s="79">
        <v>160876</v>
      </c>
      <c r="AW210" s="80">
        <v>123</v>
      </c>
      <c r="AX210" s="63">
        <v>4</v>
      </c>
      <c r="AY210" s="14">
        <v>265759</v>
      </c>
      <c r="AZ210" s="64">
        <v>65</v>
      </c>
      <c r="BA210" s="78">
        <v>3</v>
      </c>
      <c r="BB210" s="79">
        <v>201067</v>
      </c>
      <c r="BC210" s="80">
        <v>148</v>
      </c>
      <c r="BD210" s="63">
        <v>7</v>
      </c>
      <c r="BE210" s="14">
        <v>211843</v>
      </c>
      <c r="BF210" s="64">
        <v>53</v>
      </c>
      <c r="BG210" s="78">
        <v>5</v>
      </c>
      <c r="BH210" s="79">
        <v>214400</v>
      </c>
      <c r="BI210" s="80">
        <v>41</v>
      </c>
      <c r="BJ210" s="61">
        <v>10</v>
      </c>
      <c r="BK210" s="13">
        <v>159790</v>
      </c>
      <c r="BL210" s="62">
        <v>52</v>
      </c>
      <c r="BM210" s="78"/>
      <c r="BN210" s="79"/>
      <c r="BO210" s="80"/>
      <c r="BP210" s="61"/>
      <c r="BR210" s="64"/>
    </row>
    <row r="211" spans="1:70" x14ac:dyDescent="0.2">
      <c r="A211" s="20" t="s">
        <v>72</v>
      </c>
      <c r="B211" s="527">
        <v>232</v>
      </c>
      <c r="C211" s="528" t="s">
        <v>6586</v>
      </c>
      <c r="D211" s="529">
        <v>19</v>
      </c>
      <c r="E211" s="439">
        <v>329</v>
      </c>
      <c r="F211" s="440" t="s">
        <v>5875</v>
      </c>
      <c r="G211" s="441">
        <v>15</v>
      </c>
      <c r="H211" s="132">
        <v>352</v>
      </c>
      <c r="I211" t="s">
        <v>5130</v>
      </c>
      <c r="J211" s="133">
        <v>24</v>
      </c>
      <c r="K211" s="439">
        <v>318</v>
      </c>
      <c r="L211" s="440" t="s">
        <v>4381</v>
      </c>
      <c r="M211" s="441">
        <v>35</v>
      </c>
      <c r="N211" s="132">
        <v>321</v>
      </c>
      <c r="O211" t="s">
        <v>3625</v>
      </c>
      <c r="P211" s="133">
        <v>32</v>
      </c>
      <c r="Q211" s="308">
        <v>310</v>
      </c>
      <c r="R211" s="308" t="s">
        <v>2852</v>
      </c>
      <c r="S211" s="309">
        <v>42</v>
      </c>
      <c r="T211" s="132">
        <v>364</v>
      </c>
      <c r="U211" t="s">
        <v>2102</v>
      </c>
      <c r="V211" s="133">
        <v>50</v>
      </c>
      <c r="W211" s="307">
        <v>328</v>
      </c>
      <c r="X211" s="308" t="s">
        <v>1339</v>
      </c>
      <c r="Y211" s="309">
        <v>54</v>
      </c>
      <c r="Z211" s="266">
        <v>327</v>
      </c>
      <c r="AA211" s="266" t="s">
        <v>606</v>
      </c>
      <c r="AB211" s="266">
        <v>67</v>
      </c>
      <c r="AC211" s="81">
        <v>287</v>
      </c>
      <c r="AD211" s="82">
        <v>293117</v>
      </c>
      <c r="AE211" s="83">
        <v>96</v>
      </c>
      <c r="AF211" s="63">
        <v>308</v>
      </c>
      <c r="AG211" s="14">
        <v>286244</v>
      </c>
      <c r="AH211" s="64">
        <v>87</v>
      </c>
      <c r="AI211" s="81">
        <v>289</v>
      </c>
      <c r="AJ211" s="82">
        <v>281134</v>
      </c>
      <c r="AK211" s="83">
        <v>117</v>
      </c>
      <c r="AL211" s="63">
        <v>202</v>
      </c>
      <c r="AM211" s="14">
        <v>281638</v>
      </c>
      <c r="AN211" s="64">
        <v>112</v>
      </c>
      <c r="AO211" s="78">
        <v>217</v>
      </c>
      <c r="AP211" s="79">
        <v>293936</v>
      </c>
      <c r="AQ211" s="80">
        <v>88</v>
      </c>
      <c r="AR211" s="63">
        <v>200</v>
      </c>
      <c r="AS211" s="14">
        <v>305921</v>
      </c>
      <c r="AT211" s="64">
        <v>109</v>
      </c>
      <c r="AU211" s="78">
        <v>177</v>
      </c>
      <c r="AV211" s="82">
        <v>298198</v>
      </c>
      <c r="AW211" s="83">
        <v>94</v>
      </c>
      <c r="AX211" s="63">
        <v>273</v>
      </c>
      <c r="AY211" s="14">
        <v>327036</v>
      </c>
      <c r="AZ211" s="64">
        <v>95</v>
      </c>
      <c r="BA211" s="81">
        <v>275</v>
      </c>
      <c r="BB211" s="82">
        <v>320013</v>
      </c>
      <c r="BC211" s="83">
        <v>91</v>
      </c>
      <c r="BD211" s="63">
        <v>293</v>
      </c>
      <c r="BE211" s="14">
        <v>315109</v>
      </c>
      <c r="BF211" s="64">
        <v>104</v>
      </c>
      <c r="BG211" s="81">
        <v>273</v>
      </c>
      <c r="BH211" s="82">
        <v>294700</v>
      </c>
      <c r="BI211" s="83">
        <v>67</v>
      </c>
      <c r="BJ211" s="63">
        <v>266</v>
      </c>
      <c r="BK211" s="14">
        <v>287870</v>
      </c>
      <c r="BL211" s="64">
        <v>86</v>
      </c>
      <c r="BM211" s="81">
        <v>281</v>
      </c>
      <c r="BN211" s="82">
        <v>275981</v>
      </c>
      <c r="BO211" s="83">
        <v>74</v>
      </c>
      <c r="BP211" s="63">
        <v>274</v>
      </c>
      <c r="BQ211" s="14">
        <v>253108</v>
      </c>
      <c r="BR211" s="64">
        <v>69</v>
      </c>
    </row>
    <row r="212" spans="1:70" x14ac:dyDescent="0.2">
      <c r="A212" s="20" t="s">
        <v>73</v>
      </c>
      <c r="B212" s="527">
        <v>6</v>
      </c>
      <c r="C212" s="528" t="s">
        <v>6587</v>
      </c>
      <c r="D212" s="529">
        <v>11</v>
      </c>
      <c r="E212" s="439">
        <v>10</v>
      </c>
      <c r="F212" s="440" t="s">
        <v>3111</v>
      </c>
      <c r="G212" s="441">
        <v>24</v>
      </c>
      <c r="H212" s="132">
        <v>13</v>
      </c>
      <c r="I212" t="s">
        <v>5131</v>
      </c>
      <c r="J212" s="133">
        <v>3</v>
      </c>
      <c r="K212" s="439">
        <v>11</v>
      </c>
      <c r="L212" s="440" t="s">
        <v>4382</v>
      </c>
      <c r="M212" s="441">
        <v>20</v>
      </c>
      <c r="N212" s="132">
        <v>13</v>
      </c>
      <c r="O212" t="s">
        <v>3626</v>
      </c>
      <c r="P212" s="133">
        <v>40</v>
      </c>
      <c r="Q212" s="308">
        <v>7</v>
      </c>
      <c r="R212" s="308" t="s">
        <v>2853</v>
      </c>
      <c r="S212" s="309">
        <v>35</v>
      </c>
      <c r="T212" s="132">
        <v>7</v>
      </c>
      <c r="U212" t="s">
        <v>2103</v>
      </c>
      <c r="V212" s="133">
        <v>100</v>
      </c>
      <c r="W212" s="307">
        <v>10</v>
      </c>
      <c r="X212" s="308" t="s">
        <v>1340</v>
      </c>
      <c r="Y212" s="309">
        <v>108</v>
      </c>
      <c r="Z212" s="266">
        <v>12</v>
      </c>
      <c r="AA212" s="266" t="s">
        <v>607</v>
      </c>
      <c r="AB212" s="266">
        <v>57</v>
      </c>
      <c r="AC212" s="81">
        <v>7</v>
      </c>
      <c r="AD212" s="82">
        <v>100700</v>
      </c>
      <c r="AE212" s="83">
        <v>93</v>
      </c>
      <c r="AF212" s="63">
        <v>9</v>
      </c>
      <c r="AG212" s="14">
        <v>145176</v>
      </c>
      <c r="AH212" s="64">
        <v>104</v>
      </c>
      <c r="AI212" s="81">
        <v>6</v>
      </c>
      <c r="AJ212" s="82">
        <v>137583</v>
      </c>
      <c r="AK212" s="83">
        <v>86</v>
      </c>
      <c r="AL212" s="63">
        <v>12</v>
      </c>
      <c r="AM212" s="14">
        <v>124546</v>
      </c>
      <c r="AN212" s="64">
        <v>117</v>
      </c>
      <c r="AO212" s="78">
        <v>1</v>
      </c>
      <c r="AP212" s="79">
        <v>168000</v>
      </c>
      <c r="AQ212" s="80">
        <v>31</v>
      </c>
      <c r="AR212" s="63">
        <v>16</v>
      </c>
      <c r="AS212" s="14">
        <v>120901</v>
      </c>
      <c r="AT212" s="64">
        <v>108</v>
      </c>
      <c r="AU212" s="81">
        <v>13</v>
      </c>
      <c r="AV212" s="82">
        <v>127551</v>
      </c>
      <c r="AW212" s="83">
        <v>119</v>
      </c>
      <c r="AX212" s="63">
        <v>12</v>
      </c>
      <c r="AY212" s="14">
        <v>170933</v>
      </c>
      <c r="AZ212" s="64">
        <v>60</v>
      </c>
      <c r="BA212" s="81">
        <v>7</v>
      </c>
      <c r="BB212" s="82">
        <v>166043</v>
      </c>
      <c r="BC212" s="83">
        <v>99</v>
      </c>
      <c r="BD212" s="63">
        <v>13</v>
      </c>
      <c r="BE212" s="14">
        <v>172062</v>
      </c>
      <c r="BF212" s="64">
        <v>27</v>
      </c>
      <c r="BG212" s="81">
        <v>3</v>
      </c>
      <c r="BH212" s="82">
        <v>144333</v>
      </c>
      <c r="BI212" s="83">
        <v>48</v>
      </c>
      <c r="BJ212" s="63">
        <v>8</v>
      </c>
      <c r="BK212" s="14">
        <v>152972</v>
      </c>
      <c r="BL212" s="64">
        <v>60</v>
      </c>
      <c r="BM212" s="81">
        <v>5</v>
      </c>
      <c r="BN212" s="82">
        <v>124580</v>
      </c>
      <c r="BO212" s="83">
        <v>52</v>
      </c>
      <c r="BP212" s="63">
        <v>7</v>
      </c>
      <c r="BQ212" s="14">
        <v>107557</v>
      </c>
      <c r="BR212" s="64">
        <v>70</v>
      </c>
    </row>
    <row r="213" spans="1:70" x14ac:dyDescent="0.2">
      <c r="A213" s="20" t="s">
        <v>160</v>
      </c>
      <c r="B213" s="527">
        <v>0</v>
      </c>
      <c r="C213" s="528" t="s">
        <v>270</v>
      </c>
      <c r="D213" s="529">
        <v>0</v>
      </c>
      <c r="E213" s="439">
        <v>2</v>
      </c>
      <c r="F213" s="440" t="s">
        <v>5876</v>
      </c>
      <c r="G213" s="441">
        <v>3</v>
      </c>
      <c r="H213" s="132">
        <v>5</v>
      </c>
      <c r="I213" t="s">
        <v>5132</v>
      </c>
      <c r="J213" s="133">
        <v>79</v>
      </c>
      <c r="K213" s="439">
        <v>3</v>
      </c>
      <c r="L213" s="440" t="s">
        <v>4383</v>
      </c>
      <c r="M213" s="441">
        <v>109</v>
      </c>
      <c r="N213" s="132">
        <v>4</v>
      </c>
      <c r="O213" t="s">
        <v>3627</v>
      </c>
      <c r="P213" s="133">
        <v>231</v>
      </c>
      <c r="Q213" s="308">
        <v>1</v>
      </c>
      <c r="R213" s="308" t="s">
        <v>2854</v>
      </c>
      <c r="S213" s="309">
        <v>41</v>
      </c>
      <c r="T213" s="132">
        <v>9</v>
      </c>
      <c r="U213" t="s">
        <v>2104</v>
      </c>
      <c r="V213" s="133">
        <v>186</v>
      </c>
      <c r="W213" s="307">
        <v>3</v>
      </c>
      <c r="X213" s="308" t="s">
        <v>1341</v>
      </c>
      <c r="Y213" s="309">
        <v>141</v>
      </c>
      <c r="Z213" s="266">
        <v>5</v>
      </c>
      <c r="AA213" s="266" t="s">
        <v>608</v>
      </c>
      <c r="AB213" s="266">
        <v>72</v>
      </c>
      <c r="AC213" s="81">
        <v>4</v>
      </c>
      <c r="AD213" s="82">
        <v>1218125</v>
      </c>
      <c r="AE213" s="83">
        <v>46</v>
      </c>
      <c r="AF213" s="63">
        <v>2</v>
      </c>
      <c r="AG213" s="14">
        <v>2150000</v>
      </c>
      <c r="AH213" s="64">
        <v>377</v>
      </c>
      <c r="AI213" s="81">
        <v>4</v>
      </c>
      <c r="AJ213" s="82">
        <v>1135975</v>
      </c>
      <c r="AK213" s="83">
        <v>72</v>
      </c>
      <c r="AL213" s="63">
        <v>2</v>
      </c>
      <c r="AM213" s="14">
        <v>2475000</v>
      </c>
      <c r="AN213" s="64">
        <v>69</v>
      </c>
      <c r="AO213" s="78">
        <v>1</v>
      </c>
      <c r="AP213" s="79">
        <v>530000</v>
      </c>
      <c r="AQ213" s="80">
        <v>35</v>
      </c>
      <c r="AR213" s="63">
        <v>1</v>
      </c>
      <c r="AS213" s="14">
        <v>500000</v>
      </c>
      <c r="AT213" s="64">
        <v>41</v>
      </c>
      <c r="AU213" s="81">
        <v>3</v>
      </c>
      <c r="AV213" s="82">
        <v>1815217</v>
      </c>
      <c r="AW213" s="83">
        <v>308</v>
      </c>
      <c r="AX213" s="63">
        <v>1</v>
      </c>
      <c r="AY213" s="14">
        <v>2550000</v>
      </c>
      <c r="AZ213" s="64">
        <v>331</v>
      </c>
      <c r="BA213" s="81">
        <v>6</v>
      </c>
      <c r="BB213" s="82">
        <v>227000</v>
      </c>
      <c r="BC213" s="83">
        <v>83</v>
      </c>
      <c r="BD213" s="63">
        <v>2</v>
      </c>
      <c r="BE213" s="14">
        <v>1175000</v>
      </c>
      <c r="BF213" s="64">
        <v>79</v>
      </c>
      <c r="BG213" s="81">
        <v>5</v>
      </c>
      <c r="BH213" s="82">
        <v>1471000</v>
      </c>
      <c r="BI213" s="83">
        <v>122</v>
      </c>
      <c r="BJ213" s="63">
        <v>1</v>
      </c>
      <c r="BK213" s="14">
        <v>2100000</v>
      </c>
      <c r="BL213" s="64">
        <v>238</v>
      </c>
      <c r="BM213" s="81"/>
      <c r="BN213" s="82"/>
      <c r="BO213" s="83"/>
      <c r="BP213" s="63"/>
      <c r="BR213" s="64"/>
    </row>
    <row r="214" spans="1:70" x14ac:dyDescent="0.2">
      <c r="A214" s="20" t="s">
        <v>74</v>
      </c>
      <c r="B214" s="527">
        <v>56</v>
      </c>
      <c r="C214" s="528" t="s">
        <v>6588</v>
      </c>
      <c r="D214" s="529">
        <v>23</v>
      </c>
      <c r="E214" s="439">
        <v>86</v>
      </c>
      <c r="F214" s="440" t="s">
        <v>5877</v>
      </c>
      <c r="G214" s="441">
        <v>23</v>
      </c>
      <c r="H214" s="132">
        <v>97</v>
      </c>
      <c r="I214" t="s">
        <v>5133</v>
      </c>
      <c r="J214" s="133">
        <v>30</v>
      </c>
      <c r="K214" s="439">
        <v>90</v>
      </c>
      <c r="L214" s="440" t="s">
        <v>4384</v>
      </c>
      <c r="M214" s="441">
        <v>52</v>
      </c>
      <c r="N214" s="132">
        <v>115</v>
      </c>
      <c r="O214" t="s">
        <v>3628</v>
      </c>
      <c r="P214" s="133">
        <v>69</v>
      </c>
      <c r="Q214" s="308">
        <v>101</v>
      </c>
      <c r="R214" s="308" t="s">
        <v>2855</v>
      </c>
      <c r="S214" s="309">
        <v>69</v>
      </c>
      <c r="T214" s="132">
        <v>129</v>
      </c>
      <c r="U214" t="s">
        <v>2105</v>
      </c>
      <c r="V214" s="133">
        <v>82</v>
      </c>
      <c r="W214" s="307">
        <v>129</v>
      </c>
      <c r="X214" s="308" t="s">
        <v>1342</v>
      </c>
      <c r="Y214" s="309">
        <v>103</v>
      </c>
      <c r="Z214" s="266">
        <v>95</v>
      </c>
      <c r="AA214" s="266" t="s">
        <v>609</v>
      </c>
      <c r="AB214" s="266">
        <v>105</v>
      </c>
      <c r="AC214" s="81">
        <v>87</v>
      </c>
      <c r="AD214" s="82">
        <v>468438</v>
      </c>
      <c r="AE214" s="83">
        <v>108</v>
      </c>
      <c r="AF214" s="63">
        <v>96</v>
      </c>
      <c r="AG214" s="14">
        <v>462928</v>
      </c>
      <c r="AH214" s="64">
        <v>106</v>
      </c>
      <c r="AI214" s="81">
        <v>86</v>
      </c>
      <c r="AJ214" s="82">
        <v>442321</v>
      </c>
      <c r="AK214" s="83">
        <v>124</v>
      </c>
      <c r="AL214" s="63">
        <v>56</v>
      </c>
      <c r="AM214" s="14">
        <v>404152</v>
      </c>
      <c r="AN214" s="64">
        <v>138</v>
      </c>
      <c r="AO214" s="78">
        <v>75</v>
      </c>
      <c r="AP214" s="79">
        <v>408691</v>
      </c>
      <c r="AQ214" s="80">
        <v>138</v>
      </c>
      <c r="AR214" s="63">
        <v>50</v>
      </c>
      <c r="AS214" s="14">
        <v>529696</v>
      </c>
      <c r="AT214" s="64">
        <v>121</v>
      </c>
      <c r="AU214" s="81">
        <v>69</v>
      </c>
      <c r="AV214" s="82">
        <v>419795</v>
      </c>
      <c r="AW214" s="83">
        <v>136</v>
      </c>
      <c r="AX214" s="63">
        <v>98</v>
      </c>
      <c r="AY214" s="14">
        <v>445862</v>
      </c>
      <c r="AZ214" s="64">
        <v>149</v>
      </c>
      <c r="BA214" s="81">
        <v>133</v>
      </c>
      <c r="BB214" s="82">
        <v>533540</v>
      </c>
      <c r="BC214" s="83">
        <v>82</v>
      </c>
      <c r="BD214" s="63">
        <v>111</v>
      </c>
      <c r="BE214" s="14">
        <v>396812</v>
      </c>
      <c r="BF214" s="64">
        <v>68</v>
      </c>
      <c r="BG214" s="81">
        <v>106</v>
      </c>
      <c r="BH214" s="82">
        <v>444186</v>
      </c>
      <c r="BI214" s="83">
        <v>80</v>
      </c>
      <c r="BJ214" s="63">
        <v>109</v>
      </c>
      <c r="BK214" s="14">
        <v>418490</v>
      </c>
      <c r="BL214" s="64">
        <v>82</v>
      </c>
      <c r="BM214" s="81">
        <v>113</v>
      </c>
      <c r="BN214" s="82">
        <v>366118</v>
      </c>
      <c r="BO214" s="83">
        <v>100</v>
      </c>
      <c r="BP214" s="63">
        <v>103</v>
      </c>
      <c r="BQ214" s="14">
        <v>331683</v>
      </c>
      <c r="BR214" s="64">
        <v>121</v>
      </c>
    </row>
    <row r="215" spans="1:70" x14ac:dyDescent="0.2">
      <c r="A215" s="20" t="s">
        <v>249</v>
      </c>
      <c r="B215" s="527">
        <v>4</v>
      </c>
      <c r="C215" s="528" t="s">
        <v>6589</v>
      </c>
      <c r="D215" s="529">
        <v>3</v>
      </c>
      <c r="E215" s="439">
        <v>8</v>
      </c>
      <c r="F215" s="440" t="s">
        <v>5878</v>
      </c>
      <c r="G215" s="441">
        <v>19</v>
      </c>
      <c r="H215" s="132">
        <v>17</v>
      </c>
      <c r="I215" t="s">
        <v>5134</v>
      </c>
      <c r="J215" s="133">
        <v>62</v>
      </c>
      <c r="K215" s="439">
        <v>23</v>
      </c>
      <c r="L215" s="440" t="s">
        <v>4385</v>
      </c>
      <c r="M215" s="441">
        <v>38</v>
      </c>
      <c r="N215" s="132">
        <v>11</v>
      </c>
      <c r="O215" t="s">
        <v>3629</v>
      </c>
      <c r="P215" s="133">
        <v>62</v>
      </c>
      <c r="Q215" s="308">
        <v>18</v>
      </c>
      <c r="R215" s="308" t="s">
        <v>2856</v>
      </c>
      <c r="S215" s="309">
        <v>59</v>
      </c>
      <c r="T215" s="132">
        <v>13</v>
      </c>
      <c r="U215" t="s">
        <v>2106</v>
      </c>
      <c r="V215" s="133">
        <v>33</v>
      </c>
      <c r="W215" s="307">
        <v>18</v>
      </c>
      <c r="X215" s="308" t="s">
        <v>1343</v>
      </c>
      <c r="Y215" s="309">
        <v>74</v>
      </c>
      <c r="Z215" s="266">
        <v>17</v>
      </c>
      <c r="AA215" s="266" t="s">
        <v>610</v>
      </c>
      <c r="AB215" s="266">
        <v>90</v>
      </c>
      <c r="AC215" s="81">
        <v>8</v>
      </c>
      <c r="AD215" s="82">
        <v>273925</v>
      </c>
      <c r="AE215" s="83">
        <v>170</v>
      </c>
      <c r="AF215" s="63">
        <v>9</v>
      </c>
      <c r="AG215" s="14">
        <v>299211</v>
      </c>
      <c r="AH215" s="64">
        <v>57</v>
      </c>
      <c r="AI215" s="81">
        <v>15</v>
      </c>
      <c r="AJ215" s="82">
        <v>261273</v>
      </c>
      <c r="AK215" s="83">
        <v>95</v>
      </c>
      <c r="AL215" s="63">
        <v>14</v>
      </c>
      <c r="AM215" s="14">
        <v>280951</v>
      </c>
      <c r="AN215" s="64">
        <v>138</v>
      </c>
      <c r="AO215" s="78">
        <v>10</v>
      </c>
      <c r="AP215" s="79">
        <v>301400</v>
      </c>
      <c r="AQ215" s="80">
        <v>87</v>
      </c>
      <c r="AR215" s="63">
        <v>14</v>
      </c>
      <c r="AS215" s="14">
        <v>222814</v>
      </c>
      <c r="AT215" s="64">
        <v>139</v>
      </c>
      <c r="AU215" s="81">
        <v>11</v>
      </c>
      <c r="AV215" s="82">
        <v>292369</v>
      </c>
      <c r="AW215" s="83">
        <v>114</v>
      </c>
      <c r="AX215" s="63">
        <v>13</v>
      </c>
      <c r="AY215" s="14">
        <v>376931</v>
      </c>
      <c r="AZ215" s="64">
        <v>142</v>
      </c>
      <c r="BA215" s="81">
        <v>12</v>
      </c>
      <c r="BB215" s="82">
        <v>303742</v>
      </c>
      <c r="BC215" s="83">
        <v>123</v>
      </c>
      <c r="BD215" s="63">
        <v>9</v>
      </c>
      <c r="BE215" s="14">
        <v>271433</v>
      </c>
      <c r="BF215" s="64">
        <v>40</v>
      </c>
      <c r="BG215" s="81">
        <v>13</v>
      </c>
      <c r="BH215" s="82">
        <v>329848</v>
      </c>
      <c r="BI215" s="83">
        <v>74</v>
      </c>
      <c r="BJ215" s="63">
        <v>12</v>
      </c>
      <c r="BK215" s="14">
        <v>320469</v>
      </c>
      <c r="BL215" s="64">
        <v>83</v>
      </c>
      <c r="BM215" s="81"/>
      <c r="BN215" s="82"/>
      <c r="BO215" s="83"/>
      <c r="BP215" s="63"/>
      <c r="BR215" s="64"/>
    </row>
    <row r="216" spans="1:70" x14ac:dyDescent="0.2">
      <c r="A216" s="20" t="s">
        <v>75</v>
      </c>
      <c r="B216" s="527">
        <v>28</v>
      </c>
      <c r="C216" s="528" t="s">
        <v>6590</v>
      </c>
      <c r="D216" s="529">
        <v>43</v>
      </c>
      <c r="E216" s="439">
        <v>35</v>
      </c>
      <c r="F216" s="440" t="s">
        <v>5879</v>
      </c>
      <c r="G216" s="441">
        <v>18</v>
      </c>
      <c r="H216" s="132">
        <v>47</v>
      </c>
      <c r="I216" t="s">
        <v>5135</v>
      </c>
      <c r="J216" s="133">
        <v>27</v>
      </c>
      <c r="K216" s="439">
        <v>26</v>
      </c>
      <c r="L216" s="440" t="s">
        <v>4386</v>
      </c>
      <c r="M216" s="441">
        <v>49</v>
      </c>
      <c r="N216" s="132">
        <v>36</v>
      </c>
      <c r="O216" t="s">
        <v>3630</v>
      </c>
      <c r="P216" s="133">
        <v>39</v>
      </c>
      <c r="Q216" s="308">
        <v>43</v>
      </c>
      <c r="R216" s="308" t="s">
        <v>2857</v>
      </c>
      <c r="S216" s="309">
        <v>62</v>
      </c>
      <c r="T216" s="132">
        <v>36</v>
      </c>
      <c r="U216" t="s">
        <v>2107</v>
      </c>
      <c r="V216" s="133">
        <v>69</v>
      </c>
      <c r="W216" s="307">
        <v>47</v>
      </c>
      <c r="X216" s="308" t="s">
        <v>1344</v>
      </c>
      <c r="Y216" s="309">
        <v>96</v>
      </c>
      <c r="Z216" s="266">
        <v>43</v>
      </c>
      <c r="AA216" s="266" t="s">
        <v>611</v>
      </c>
      <c r="AB216" s="266">
        <v>100</v>
      </c>
      <c r="AC216" s="81">
        <v>26</v>
      </c>
      <c r="AD216" s="82">
        <v>243976</v>
      </c>
      <c r="AE216" s="83">
        <v>63</v>
      </c>
      <c r="AF216" s="63">
        <v>29</v>
      </c>
      <c r="AG216" s="14">
        <v>268379</v>
      </c>
      <c r="AH216" s="64">
        <v>104</v>
      </c>
      <c r="AI216" s="81">
        <v>21</v>
      </c>
      <c r="AJ216" s="82">
        <v>184295</v>
      </c>
      <c r="AK216" s="83">
        <v>126</v>
      </c>
      <c r="AL216" s="63">
        <v>22</v>
      </c>
      <c r="AM216" s="14">
        <v>207900</v>
      </c>
      <c r="AN216" s="64">
        <v>117</v>
      </c>
      <c r="AO216" s="78">
        <v>21</v>
      </c>
      <c r="AP216" s="79">
        <v>238738</v>
      </c>
      <c r="AQ216" s="80">
        <v>96</v>
      </c>
      <c r="AR216" s="63">
        <v>22</v>
      </c>
      <c r="AS216" s="14">
        <v>251959</v>
      </c>
      <c r="AT216" s="64">
        <v>108</v>
      </c>
      <c r="AU216" s="81">
        <v>26</v>
      </c>
      <c r="AV216" s="82">
        <v>294112</v>
      </c>
      <c r="AW216" s="83">
        <v>183</v>
      </c>
      <c r="AX216" s="63">
        <v>32</v>
      </c>
      <c r="AY216" s="14">
        <v>267675</v>
      </c>
      <c r="AZ216" s="64">
        <v>107</v>
      </c>
      <c r="BA216" s="81">
        <v>40</v>
      </c>
      <c r="BB216" s="82">
        <v>306138</v>
      </c>
      <c r="BC216" s="83">
        <v>79</v>
      </c>
      <c r="BD216" s="63">
        <v>31</v>
      </c>
      <c r="BE216" s="14">
        <v>277582</v>
      </c>
      <c r="BF216" s="64">
        <v>84</v>
      </c>
      <c r="BG216" s="81">
        <v>35</v>
      </c>
      <c r="BH216" s="82">
        <v>272177</v>
      </c>
      <c r="BI216" s="83">
        <v>54</v>
      </c>
      <c r="BJ216" s="63">
        <v>31</v>
      </c>
      <c r="BK216" s="14">
        <v>231226</v>
      </c>
      <c r="BL216" s="64">
        <v>83</v>
      </c>
      <c r="BM216" s="81">
        <v>35</v>
      </c>
      <c r="BN216" s="82">
        <v>216969</v>
      </c>
      <c r="BO216" s="83">
        <v>76</v>
      </c>
      <c r="BP216" s="63">
        <v>29</v>
      </c>
      <c r="BQ216" s="14">
        <v>204891</v>
      </c>
      <c r="BR216" s="64">
        <v>73</v>
      </c>
    </row>
    <row r="217" spans="1:70" x14ac:dyDescent="0.2">
      <c r="A217" s="20" t="s">
        <v>76</v>
      </c>
      <c r="B217" s="527">
        <v>42</v>
      </c>
      <c r="C217" s="528" t="s">
        <v>6591</v>
      </c>
      <c r="D217" s="529">
        <v>11</v>
      </c>
      <c r="E217" s="439">
        <v>61</v>
      </c>
      <c r="F217" s="440" t="s">
        <v>5880</v>
      </c>
      <c r="G217" s="441">
        <v>18</v>
      </c>
      <c r="H217" s="132">
        <v>51</v>
      </c>
      <c r="I217" t="s">
        <v>5136</v>
      </c>
      <c r="J217" s="133">
        <v>30</v>
      </c>
      <c r="K217" s="439">
        <v>42</v>
      </c>
      <c r="L217" s="440" t="s">
        <v>4387</v>
      </c>
      <c r="M217" s="441">
        <v>34</v>
      </c>
      <c r="N217" s="132">
        <v>38</v>
      </c>
      <c r="O217" t="s">
        <v>3631</v>
      </c>
      <c r="P217" s="133">
        <v>49</v>
      </c>
      <c r="Q217" s="308">
        <v>47</v>
      </c>
      <c r="R217" s="308" t="s">
        <v>2858</v>
      </c>
      <c r="S217" s="309">
        <v>30</v>
      </c>
      <c r="T217" s="132">
        <v>44</v>
      </c>
      <c r="U217" t="s">
        <v>2108</v>
      </c>
      <c r="V217" s="133">
        <v>35</v>
      </c>
      <c r="W217" s="307">
        <v>44</v>
      </c>
      <c r="X217" s="308" t="s">
        <v>1345</v>
      </c>
      <c r="Y217" s="309">
        <v>72</v>
      </c>
      <c r="Z217" s="266">
        <v>47</v>
      </c>
      <c r="AA217" s="266" t="s">
        <v>612</v>
      </c>
      <c r="AB217" s="266">
        <v>61</v>
      </c>
      <c r="AC217" s="81">
        <v>45</v>
      </c>
      <c r="AD217" s="82">
        <v>375785</v>
      </c>
      <c r="AE217" s="83">
        <v>54</v>
      </c>
      <c r="AF217" s="63">
        <v>53</v>
      </c>
      <c r="AG217" s="14">
        <v>355092</v>
      </c>
      <c r="AH217" s="64">
        <v>119</v>
      </c>
      <c r="AI217" s="81">
        <v>69</v>
      </c>
      <c r="AJ217" s="82">
        <v>250130</v>
      </c>
      <c r="AK217" s="83">
        <v>133</v>
      </c>
      <c r="AL217" s="63">
        <v>37</v>
      </c>
      <c r="AM217" s="14">
        <v>435249</v>
      </c>
      <c r="AN217" s="64">
        <v>109</v>
      </c>
      <c r="AO217" s="78">
        <v>39</v>
      </c>
      <c r="AP217" s="79">
        <v>409957</v>
      </c>
      <c r="AQ217" s="80">
        <v>131</v>
      </c>
      <c r="AR217" s="63">
        <v>31</v>
      </c>
      <c r="AS217" s="14">
        <v>304252</v>
      </c>
      <c r="AT217" s="64">
        <v>108</v>
      </c>
      <c r="AU217" s="81">
        <v>41</v>
      </c>
      <c r="AV217" s="82">
        <v>351861</v>
      </c>
      <c r="AW217" s="83">
        <v>88</v>
      </c>
      <c r="AX217" s="63">
        <v>30</v>
      </c>
      <c r="AY217" s="14">
        <v>364578</v>
      </c>
      <c r="AZ217" s="64">
        <v>80</v>
      </c>
      <c r="BA217" s="81">
        <v>43</v>
      </c>
      <c r="BB217" s="82">
        <v>352790</v>
      </c>
      <c r="BC217" s="83">
        <v>75</v>
      </c>
      <c r="BD217" s="63">
        <v>62</v>
      </c>
      <c r="BE217" s="14">
        <v>420137</v>
      </c>
      <c r="BF217" s="64">
        <v>73</v>
      </c>
      <c r="BG217" s="81">
        <v>56</v>
      </c>
      <c r="BH217" s="82">
        <v>331779</v>
      </c>
      <c r="BI217" s="83">
        <v>73</v>
      </c>
      <c r="BJ217" s="63">
        <v>44</v>
      </c>
      <c r="BK217" s="14">
        <v>282942</v>
      </c>
      <c r="BL217" s="64">
        <v>65</v>
      </c>
      <c r="BM217" s="81">
        <v>62</v>
      </c>
      <c r="BN217" s="82">
        <v>306575</v>
      </c>
      <c r="BO217" s="83">
        <v>93</v>
      </c>
      <c r="BP217" s="63">
        <v>69</v>
      </c>
      <c r="BQ217" s="14">
        <v>277595</v>
      </c>
      <c r="BR217" s="64">
        <v>116</v>
      </c>
    </row>
    <row r="218" spans="1:70" x14ac:dyDescent="0.2">
      <c r="A218" s="20" t="s">
        <v>77</v>
      </c>
      <c r="B218" s="527">
        <v>22</v>
      </c>
      <c r="C218" s="528" t="s">
        <v>6592</v>
      </c>
      <c r="D218" s="529">
        <v>26</v>
      </c>
      <c r="E218" s="439">
        <v>33</v>
      </c>
      <c r="F218" s="440" t="s">
        <v>5881</v>
      </c>
      <c r="G218" s="441">
        <v>13</v>
      </c>
      <c r="H218" s="132">
        <v>39</v>
      </c>
      <c r="I218" t="s">
        <v>5137</v>
      </c>
      <c r="J218" s="133">
        <v>31</v>
      </c>
      <c r="K218" s="439">
        <v>32</v>
      </c>
      <c r="L218" s="440" t="s">
        <v>4388</v>
      </c>
      <c r="M218" s="441">
        <v>28</v>
      </c>
      <c r="N218" s="132">
        <v>27</v>
      </c>
      <c r="O218" t="s">
        <v>3632</v>
      </c>
      <c r="P218" s="133">
        <v>60</v>
      </c>
      <c r="Q218" s="308">
        <v>37</v>
      </c>
      <c r="R218" s="308" t="s">
        <v>2859</v>
      </c>
      <c r="S218" s="309">
        <v>50</v>
      </c>
      <c r="T218" s="132">
        <v>37</v>
      </c>
      <c r="U218" t="s">
        <v>2109</v>
      </c>
      <c r="V218" s="133">
        <v>39</v>
      </c>
      <c r="W218" s="307">
        <v>41</v>
      </c>
      <c r="X218" s="308" t="s">
        <v>1346</v>
      </c>
      <c r="Y218" s="309">
        <v>97</v>
      </c>
      <c r="Z218" s="266">
        <v>42</v>
      </c>
      <c r="AA218" s="266" t="s">
        <v>613</v>
      </c>
      <c r="AB218" s="266">
        <v>92</v>
      </c>
      <c r="AC218" s="81">
        <v>35</v>
      </c>
      <c r="AD218" s="82">
        <v>301630</v>
      </c>
      <c r="AE218" s="83">
        <v>106</v>
      </c>
      <c r="AF218" s="63">
        <v>38</v>
      </c>
      <c r="AG218" s="14">
        <v>295859</v>
      </c>
      <c r="AH218" s="64">
        <v>111</v>
      </c>
      <c r="AI218" s="81">
        <v>21</v>
      </c>
      <c r="AJ218" s="82">
        <v>257761</v>
      </c>
      <c r="AK218" s="83">
        <v>110</v>
      </c>
      <c r="AL218" s="63">
        <v>30</v>
      </c>
      <c r="AM218" s="14">
        <v>295775</v>
      </c>
      <c r="AN218" s="64">
        <v>110</v>
      </c>
      <c r="AO218" s="78">
        <v>30</v>
      </c>
      <c r="AP218" s="79">
        <v>316892</v>
      </c>
      <c r="AQ218" s="80">
        <v>138</v>
      </c>
      <c r="AR218" s="63">
        <v>14</v>
      </c>
      <c r="AS218" s="14">
        <v>298671</v>
      </c>
      <c r="AT218" s="64">
        <v>190</v>
      </c>
      <c r="AU218" s="81">
        <v>25</v>
      </c>
      <c r="AV218" s="82">
        <v>349589</v>
      </c>
      <c r="AW218" s="83">
        <v>107</v>
      </c>
      <c r="AX218" s="63">
        <v>24</v>
      </c>
      <c r="AY218" s="14">
        <v>361790</v>
      </c>
      <c r="AZ218" s="64">
        <v>91</v>
      </c>
      <c r="BA218" s="81">
        <v>26</v>
      </c>
      <c r="BB218" s="82">
        <v>347277</v>
      </c>
      <c r="BC218" s="83">
        <v>89</v>
      </c>
      <c r="BD218" s="63">
        <v>29</v>
      </c>
      <c r="BE218" s="14">
        <v>323700</v>
      </c>
      <c r="BF218" s="64">
        <v>71</v>
      </c>
      <c r="BG218" s="81">
        <v>35</v>
      </c>
      <c r="BH218" s="82">
        <v>298715</v>
      </c>
      <c r="BI218" s="83">
        <v>67</v>
      </c>
      <c r="BJ218" s="63">
        <v>44</v>
      </c>
      <c r="BK218" s="14">
        <v>271136</v>
      </c>
      <c r="BL218" s="64">
        <v>58</v>
      </c>
      <c r="BM218" s="81">
        <v>43</v>
      </c>
      <c r="BN218" s="82">
        <v>341047</v>
      </c>
      <c r="BO218" s="83">
        <v>105</v>
      </c>
      <c r="BP218" s="63">
        <v>30</v>
      </c>
      <c r="BQ218" s="14">
        <v>259412</v>
      </c>
      <c r="BR218" s="64">
        <v>38</v>
      </c>
    </row>
    <row r="219" spans="1:70" x14ac:dyDescent="0.2">
      <c r="A219" s="20" t="s">
        <v>78</v>
      </c>
      <c r="B219" s="527">
        <v>55</v>
      </c>
      <c r="C219" s="528" t="s">
        <v>6593</v>
      </c>
      <c r="D219" s="529">
        <v>40</v>
      </c>
      <c r="E219" s="439">
        <v>69</v>
      </c>
      <c r="F219" s="440" t="s">
        <v>5882</v>
      </c>
      <c r="G219" s="441">
        <v>34</v>
      </c>
      <c r="H219" s="132">
        <v>68</v>
      </c>
      <c r="I219" t="s">
        <v>5138</v>
      </c>
      <c r="J219" s="133">
        <v>27</v>
      </c>
      <c r="K219" s="439">
        <v>62</v>
      </c>
      <c r="L219" s="440" t="s">
        <v>4389</v>
      </c>
      <c r="M219" s="441">
        <v>47</v>
      </c>
      <c r="N219" s="132">
        <v>60</v>
      </c>
      <c r="O219" t="s">
        <v>3633</v>
      </c>
      <c r="P219" s="133">
        <v>43</v>
      </c>
      <c r="Q219" s="308">
        <v>75</v>
      </c>
      <c r="R219" s="308" t="s">
        <v>2860</v>
      </c>
      <c r="S219" s="309">
        <v>51</v>
      </c>
      <c r="T219" s="132">
        <v>68</v>
      </c>
      <c r="U219" t="s">
        <v>2110</v>
      </c>
      <c r="V219" s="133">
        <v>48</v>
      </c>
      <c r="W219" s="307">
        <v>79</v>
      </c>
      <c r="X219" s="308" t="s">
        <v>1347</v>
      </c>
      <c r="Y219" s="309">
        <v>64</v>
      </c>
      <c r="Z219" s="266">
        <v>62</v>
      </c>
      <c r="AA219" s="266" t="s">
        <v>614</v>
      </c>
      <c r="AB219" s="266">
        <v>89</v>
      </c>
      <c r="AC219" s="81">
        <v>43</v>
      </c>
      <c r="AD219" s="82">
        <v>292552</v>
      </c>
      <c r="AE219" s="83">
        <v>52</v>
      </c>
      <c r="AF219" s="63">
        <v>69</v>
      </c>
      <c r="AG219" s="14">
        <v>343658</v>
      </c>
      <c r="AH219" s="64">
        <v>94</v>
      </c>
      <c r="AI219" s="81">
        <v>51</v>
      </c>
      <c r="AJ219" s="82">
        <v>287313</v>
      </c>
      <c r="AK219" s="83">
        <v>97</v>
      </c>
      <c r="AL219" s="63">
        <v>37</v>
      </c>
      <c r="AM219" s="14">
        <v>327549</v>
      </c>
      <c r="AN219" s="64">
        <v>122</v>
      </c>
      <c r="AO219" s="78">
        <v>50</v>
      </c>
      <c r="AP219" s="79">
        <v>293497</v>
      </c>
      <c r="AQ219" s="80">
        <v>119</v>
      </c>
      <c r="AR219" s="63">
        <v>40</v>
      </c>
      <c r="AS219" s="14">
        <v>371746</v>
      </c>
      <c r="AT219" s="64">
        <v>102</v>
      </c>
      <c r="AU219" s="81">
        <v>42</v>
      </c>
      <c r="AV219" s="82">
        <v>33134</v>
      </c>
      <c r="AW219" s="83">
        <v>111</v>
      </c>
      <c r="AX219" s="63">
        <v>71</v>
      </c>
      <c r="AY219" s="14">
        <v>345987</v>
      </c>
      <c r="AZ219" s="64">
        <v>71</v>
      </c>
      <c r="BA219" s="81">
        <v>96</v>
      </c>
      <c r="BB219" s="82">
        <v>342503</v>
      </c>
      <c r="BC219" s="83">
        <v>117</v>
      </c>
      <c r="BD219" s="63">
        <v>84</v>
      </c>
      <c r="BE219" s="14">
        <v>335543</v>
      </c>
      <c r="BF219" s="64">
        <v>79</v>
      </c>
      <c r="BG219" s="81">
        <v>59</v>
      </c>
      <c r="BH219" s="82">
        <v>336239</v>
      </c>
      <c r="BI219" s="83">
        <v>63</v>
      </c>
      <c r="BJ219" s="63">
        <v>63</v>
      </c>
      <c r="BK219" s="14">
        <v>307562</v>
      </c>
      <c r="BL219" s="64">
        <v>89</v>
      </c>
      <c r="BM219" s="81">
        <v>48</v>
      </c>
      <c r="BN219" s="82">
        <v>289870</v>
      </c>
      <c r="BO219" s="83">
        <v>62</v>
      </c>
      <c r="BP219" s="63">
        <v>74</v>
      </c>
      <c r="BQ219" s="14">
        <v>255164</v>
      </c>
      <c r="BR219" s="64">
        <v>78</v>
      </c>
    </row>
    <row r="220" spans="1:70" x14ac:dyDescent="0.2">
      <c r="A220" s="20" t="s">
        <v>161</v>
      </c>
      <c r="B220" s="527">
        <v>0</v>
      </c>
      <c r="C220" s="528" t="s">
        <v>270</v>
      </c>
      <c r="D220" s="529">
        <v>0</v>
      </c>
      <c r="E220" s="439">
        <v>1</v>
      </c>
      <c r="F220" s="440" t="s">
        <v>5692</v>
      </c>
      <c r="G220" s="441">
        <v>22</v>
      </c>
      <c r="H220" s="132">
        <v>1</v>
      </c>
      <c r="I220" t="s">
        <v>5139</v>
      </c>
      <c r="J220" s="133">
        <v>4</v>
      </c>
      <c r="K220" s="439">
        <v>2</v>
      </c>
      <c r="L220" s="440" t="s">
        <v>4390</v>
      </c>
      <c r="M220" s="441">
        <v>34</v>
      </c>
      <c r="N220" s="132">
        <v>2</v>
      </c>
      <c r="O220" t="s">
        <v>3634</v>
      </c>
      <c r="P220" s="133">
        <v>225</v>
      </c>
      <c r="Q220" s="308">
        <v>2</v>
      </c>
      <c r="R220" s="308" t="s">
        <v>2861</v>
      </c>
      <c r="S220" s="309">
        <v>238</v>
      </c>
      <c r="T220" s="132">
        <v>2</v>
      </c>
      <c r="U220" t="s">
        <v>2111</v>
      </c>
      <c r="V220" s="133">
        <v>38</v>
      </c>
      <c r="W220" s="307">
        <v>1</v>
      </c>
      <c r="X220" s="308" t="s">
        <v>1348</v>
      </c>
      <c r="Y220" s="309">
        <v>39</v>
      </c>
      <c r="Z220" s="266">
        <v>1</v>
      </c>
      <c r="AA220" s="266" t="s">
        <v>615</v>
      </c>
      <c r="AB220" s="266">
        <v>80</v>
      </c>
      <c r="AC220" s="81">
        <v>2</v>
      </c>
      <c r="AD220" s="82">
        <v>970500</v>
      </c>
      <c r="AE220" s="83">
        <v>175</v>
      </c>
      <c r="AF220" s="63">
        <v>1</v>
      </c>
      <c r="AG220" s="14">
        <v>617000</v>
      </c>
      <c r="AH220" s="64">
        <v>45</v>
      </c>
      <c r="AI220" s="81">
        <v>2</v>
      </c>
      <c r="AJ220" s="82">
        <v>650000</v>
      </c>
      <c r="AK220" s="83">
        <v>120</v>
      </c>
      <c r="AL220" s="63">
        <v>1</v>
      </c>
      <c r="AM220" s="14">
        <v>1720000</v>
      </c>
      <c r="AN220" s="64">
        <v>102</v>
      </c>
      <c r="AO220" s="78">
        <v>1</v>
      </c>
      <c r="AP220" s="79">
        <v>409000</v>
      </c>
      <c r="AQ220" s="80">
        <v>445</v>
      </c>
      <c r="AR220" s="63">
        <v>2</v>
      </c>
      <c r="AS220" s="14">
        <v>645000</v>
      </c>
      <c r="AT220" s="64">
        <v>371</v>
      </c>
      <c r="AU220" s="81">
        <v>1</v>
      </c>
      <c r="AV220" s="82">
        <v>1425000</v>
      </c>
      <c r="AW220" s="83">
        <v>85</v>
      </c>
      <c r="AX220" s="63">
        <v>2</v>
      </c>
      <c r="AY220" s="14">
        <v>1285000</v>
      </c>
      <c r="AZ220" s="64">
        <v>226</v>
      </c>
      <c r="BA220" s="81">
        <v>2</v>
      </c>
      <c r="BB220" s="82">
        <v>811144</v>
      </c>
      <c r="BC220" s="83">
        <v>91</v>
      </c>
      <c r="BD220" s="63">
        <v>2</v>
      </c>
      <c r="BE220" s="14">
        <v>595000</v>
      </c>
      <c r="BF220" s="64">
        <v>116</v>
      </c>
      <c r="BG220" s="81">
        <v>3</v>
      </c>
      <c r="BH220" s="82">
        <v>810667</v>
      </c>
      <c r="BI220" s="83">
        <v>167</v>
      </c>
      <c r="BJ220" s="63">
        <v>1</v>
      </c>
      <c r="BK220" s="14">
        <v>650000</v>
      </c>
      <c r="BL220" s="64">
        <v>76</v>
      </c>
      <c r="BM220" s="81"/>
      <c r="BN220" s="82"/>
      <c r="BO220" s="83"/>
      <c r="BP220" s="63"/>
      <c r="BR220" s="64"/>
    </row>
    <row r="221" spans="1:70" x14ac:dyDescent="0.2">
      <c r="A221" s="20" t="s">
        <v>162</v>
      </c>
      <c r="B221" s="527">
        <v>15</v>
      </c>
      <c r="C221" s="528" t="s">
        <v>6594</v>
      </c>
      <c r="D221" s="529">
        <v>179</v>
      </c>
      <c r="E221" s="439">
        <v>18</v>
      </c>
      <c r="F221" s="440" t="s">
        <v>5883</v>
      </c>
      <c r="G221" s="441">
        <v>99</v>
      </c>
      <c r="H221" s="132">
        <v>17</v>
      </c>
      <c r="I221" t="s">
        <v>5140</v>
      </c>
      <c r="J221" s="133">
        <v>43</v>
      </c>
      <c r="K221" s="439">
        <v>10</v>
      </c>
      <c r="L221" s="440" t="s">
        <v>4391</v>
      </c>
      <c r="M221" s="441">
        <v>39</v>
      </c>
      <c r="N221" s="132">
        <v>12</v>
      </c>
      <c r="O221" t="s">
        <v>3635</v>
      </c>
      <c r="P221" s="133">
        <v>54</v>
      </c>
      <c r="Q221" s="308">
        <v>16</v>
      </c>
      <c r="R221" s="308" t="s">
        <v>2862</v>
      </c>
      <c r="S221" s="309">
        <v>55</v>
      </c>
      <c r="T221" s="132">
        <v>6</v>
      </c>
      <c r="U221" t="s">
        <v>2112</v>
      </c>
      <c r="V221" s="133">
        <v>168</v>
      </c>
      <c r="W221" s="307">
        <v>14</v>
      </c>
      <c r="X221" s="308" t="s">
        <v>1349</v>
      </c>
      <c r="Y221" s="309">
        <v>99</v>
      </c>
      <c r="Z221" s="266">
        <v>13</v>
      </c>
      <c r="AA221" s="266" t="s">
        <v>616</v>
      </c>
      <c r="AB221" s="266">
        <v>68</v>
      </c>
      <c r="AC221" s="81">
        <v>4</v>
      </c>
      <c r="AD221" s="82">
        <v>205975</v>
      </c>
      <c r="AE221" s="83">
        <v>141</v>
      </c>
      <c r="AF221" s="63">
        <v>7</v>
      </c>
      <c r="AG221" s="14">
        <v>191357</v>
      </c>
      <c r="AH221" s="64">
        <v>107</v>
      </c>
      <c r="AI221" s="81">
        <v>12</v>
      </c>
      <c r="AJ221" s="82">
        <v>176914</v>
      </c>
      <c r="AK221" s="83">
        <v>191</v>
      </c>
      <c r="AL221" s="63">
        <v>4</v>
      </c>
      <c r="AM221" s="14">
        <v>176600</v>
      </c>
      <c r="AN221" s="64">
        <v>203</v>
      </c>
      <c r="AO221" s="78">
        <v>7</v>
      </c>
      <c r="AP221" s="79">
        <v>164597</v>
      </c>
      <c r="AQ221" s="80">
        <v>107</v>
      </c>
      <c r="AR221" s="63">
        <v>6</v>
      </c>
      <c r="AS221" s="14">
        <v>219857</v>
      </c>
      <c r="AT221" s="64">
        <v>27</v>
      </c>
      <c r="AU221" s="81">
        <v>15</v>
      </c>
      <c r="AV221" s="82">
        <v>195921</v>
      </c>
      <c r="AW221" s="83">
        <v>145</v>
      </c>
      <c r="AX221" s="63">
        <v>13</v>
      </c>
      <c r="AY221" s="14">
        <v>212477</v>
      </c>
      <c r="AZ221" s="64">
        <v>79</v>
      </c>
      <c r="BA221" s="81">
        <v>6</v>
      </c>
      <c r="BB221" s="82">
        <v>157317</v>
      </c>
      <c r="BC221" s="83">
        <v>32</v>
      </c>
      <c r="BD221" s="63">
        <v>7</v>
      </c>
      <c r="BE221" s="14">
        <v>202414</v>
      </c>
      <c r="BF221" s="64">
        <v>56</v>
      </c>
      <c r="BG221" s="81">
        <v>0</v>
      </c>
      <c r="BH221" s="82"/>
      <c r="BI221" s="83"/>
      <c r="BJ221" s="63">
        <v>5</v>
      </c>
      <c r="BK221" s="14">
        <v>197000</v>
      </c>
      <c r="BL221" s="64">
        <v>110</v>
      </c>
      <c r="BM221" s="81"/>
      <c r="BN221" s="82"/>
      <c r="BO221" s="83"/>
      <c r="BP221" s="63"/>
      <c r="BR221" s="64"/>
    </row>
    <row r="222" spans="1:70" x14ac:dyDescent="0.2">
      <c r="A222" s="20" t="s">
        <v>256</v>
      </c>
      <c r="B222" s="527">
        <v>46</v>
      </c>
      <c r="C222" s="528" t="s">
        <v>6595</v>
      </c>
      <c r="D222" s="529">
        <v>37</v>
      </c>
      <c r="E222" s="439">
        <v>51</v>
      </c>
      <c r="F222" s="440" t="s">
        <v>5884</v>
      </c>
      <c r="G222" s="441">
        <v>22</v>
      </c>
      <c r="H222" s="132">
        <v>47</v>
      </c>
      <c r="I222" t="s">
        <v>5141</v>
      </c>
      <c r="J222" s="133">
        <v>26</v>
      </c>
      <c r="K222" s="439">
        <v>60</v>
      </c>
      <c r="L222" s="440" t="s">
        <v>4392</v>
      </c>
      <c r="M222" s="441">
        <v>25</v>
      </c>
      <c r="N222" s="132">
        <v>46</v>
      </c>
      <c r="O222" t="s">
        <v>3636</v>
      </c>
      <c r="P222" s="133">
        <v>40</v>
      </c>
      <c r="Q222" s="308">
        <v>45</v>
      </c>
      <c r="R222" s="308" t="s">
        <v>2863</v>
      </c>
      <c r="S222" s="309">
        <v>35</v>
      </c>
      <c r="T222" s="132">
        <v>49</v>
      </c>
      <c r="U222" t="s">
        <v>2113</v>
      </c>
      <c r="V222" s="133">
        <v>51</v>
      </c>
      <c r="W222" s="307">
        <v>40</v>
      </c>
      <c r="X222" s="308" t="s">
        <v>1350</v>
      </c>
      <c r="Y222" s="309">
        <v>64</v>
      </c>
      <c r="Z222" s="266">
        <v>49</v>
      </c>
      <c r="AA222" s="266" t="s">
        <v>617</v>
      </c>
      <c r="AB222" s="266">
        <v>79</v>
      </c>
      <c r="AC222" s="81">
        <v>37</v>
      </c>
      <c r="AD222" s="82">
        <v>331541</v>
      </c>
      <c r="AE222" s="83">
        <v>85</v>
      </c>
      <c r="AF222" s="63">
        <v>47</v>
      </c>
      <c r="AG222" s="14">
        <v>275290</v>
      </c>
      <c r="AH222" s="64">
        <v>101</v>
      </c>
      <c r="AI222" s="81">
        <v>43</v>
      </c>
      <c r="AJ222" s="82">
        <v>291347</v>
      </c>
      <c r="AK222" s="83">
        <v>112</v>
      </c>
      <c r="AL222" s="63">
        <v>37</v>
      </c>
      <c r="AM222" s="14">
        <v>259126</v>
      </c>
      <c r="AN222" s="64">
        <v>111</v>
      </c>
      <c r="AO222" s="78">
        <v>34</v>
      </c>
      <c r="AP222" s="79">
        <v>284525</v>
      </c>
      <c r="AQ222" s="80">
        <v>95</v>
      </c>
      <c r="AR222" s="63">
        <v>26</v>
      </c>
      <c r="AS222" s="14">
        <v>271331</v>
      </c>
      <c r="AT222" s="64">
        <v>104</v>
      </c>
      <c r="AU222" s="81">
        <v>31</v>
      </c>
      <c r="AV222" s="82">
        <v>307371</v>
      </c>
      <c r="AW222" s="83">
        <v>110</v>
      </c>
      <c r="AX222" s="63">
        <v>47</v>
      </c>
      <c r="AY222" s="14">
        <v>306462</v>
      </c>
      <c r="AZ222" s="64">
        <v>83</v>
      </c>
      <c r="BA222" s="81">
        <v>46</v>
      </c>
      <c r="BB222" s="82">
        <v>340371</v>
      </c>
      <c r="BC222" s="83">
        <v>85</v>
      </c>
      <c r="BD222" s="63">
        <v>40</v>
      </c>
      <c r="BE222" s="14">
        <v>305938</v>
      </c>
      <c r="BF222" s="64">
        <v>68</v>
      </c>
      <c r="BG222" s="81">
        <v>43</v>
      </c>
      <c r="BH222" s="82">
        <v>282235</v>
      </c>
      <c r="BI222" s="83">
        <v>69</v>
      </c>
      <c r="BJ222" s="63">
        <v>32</v>
      </c>
      <c r="BK222" s="14">
        <v>278650</v>
      </c>
      <c r="BL222" s="64">
        <v>58</v>
      </c>
      <c r="BM222" s="81">
        <v>34</v>
      </c>
      <c r="BN222" s="82">
        <v>226685</v>
      </c>
      <c r="BO222" s="83">
        <v>81</v>
      </c>
      <c r="BP222" s="63">
        <v>49</v>
      </c>
      <c r="BQ222" s="14">
        <v>215710</v>
      </c>
      <c r="BR222" s="64">
        <v>59</v>
      </c>
    </row>
    <row r="223" spans="1:70" x14ac:dyDescent="0.2">
      <c r="A223" s="20" t="s">
        <v>79</v>
      </c>
      <c r="B223" s="527">
        <v>212</v>
      </c>
      <c r="C223" s="528" t="s">
        <v>6596</v>
      </c>
      <c r="D223" s="529">
        <v>17</v>
      </c>
      <c r="E223" s="439">
        <v>260</v>
      </c>
      <c r="F223" s="440" t="s">
        <v>5885</v>
      </c>
      <c r="G223" s="441">
        <v>17</v>
      </c>
      <c r="H223" s="132">
        <v>285</v>
      </c>
      <c r="I223" t="s">
        <v>5142</v>
      </c>
      <c r="J223" s="133">
        <v>26</v>
      </c>
      <c r="K223" s="439">
        <v>289</v>
      </c>
      <c r="L223" s="440" t="s">
        <v>4393</v>
      </c>
      <c r="M223" s="441">
        <v>46</v>
      </c>
      <c r="N223" s="132">
        <v>285</v>
      </c>
      <c r="O223" t="s">
        <v>3637</v>
      </c>
      <c r="P223" s="133">
        <v>54</v>
      </c>
      <c r="Q223" s="308">
        <v>286</v>
      </c>
      <c r="R223" s="308" t="s">
        <v>2864</v>
      </c>
      <c r="S223" s="309">
        <v>48</v>
      </c>
      <c r="T223" s="132">
        <v>308</v>
      </c>
      <c r="U223" t="s">
        <v>2114</v>
      </c>
      <c r="V223" s="133">
        <v>55</v>
      </c>
      <c r="W223" s="307">
        <v>289</v>
      </c>
      <c r="X223" s="308" t="s">
        <v>1351</v>
      </c>
      <c r="Y223" s="309">
        <v>69</v>
      </c>
      <c r="Z223" s="266">
        <v>252</v>
      </c>
      <c r="AA223" s="266" t="s">
        <v>618</v>
      </c>
      <c r="AB223" s="266">
        <v>67</v>
      </c>
      <c r="AC223" s="81">
        <v>234</v>
      </c>
      <c r="AD223" s="82">
        <v>257443</v>
      </c>
      <c r="AE223" s="83">
        <v>75</v>
      </c>
      <c r="AF223" s="63">
        <v>251</v>
      </c>
      <c r="AG223" s="14">
        <v>239511</v>
      </c>
      <c r="AH223" s="64">
        <v>89</v>
      </c>
      <c r="AI223" s="81">
        <v>225</v>
      </c>
      <c r="AJ223" s="82">
        <v>223932</v>
      </c>
      <c r="AK223" s="83">
        <v>113</v>
      </c>
      <c r="AL223" s="63">
        <v>166</v>
      </c>
      <c r="AM223" s="14">
        <v>230566</v>
      </c>
      <c r="AN223" s="64">
        <v>105</v>
      </c>
      <c r="AO223" s="78">
        <v>180</v>
      </c>
      <c r="AP223" s="79">
        <v>259229</v>
      </c>
      <c r="AQ223" s="80">
        <v>99</v>
      </c>
      <c r="AR223" s="63">
        <v>156</v>
      </c>
      <c r="AS223" s="14">
        <v>257190</v>
      </c>
      <c r="AT223" s="64">
        <v>98</v>
      </c>
      <c r="AU223" s="81">
        <v>204</v>
      </c>
      <c r="AV223" s="82">
        <v>278436</v>
      </c>
      <c r="AW223" s="83">
        <v>93</v>
      </c>
      <c r="AX223" s="63">
        <v>249</v>
      </c>
      <c r="AY223" s="14">
        <v>289861</v>
      </c>
      <c r="AZ223" s="64">
        <v>89</v>
      </c>
      <c r="BA223" s="81">
        <v>274</v>
      </c>
      <c r="BB223" s="82">
        <v>296082</v>
      </c>
      <c r="BC223" s="83">
        <v>73</v>
      </c>
      <c r="BD223" s="63">
        <v>267</v>
      </c>
      <c r="BE223" s="14">
        <v>288757</v>
      </c>
      <c r="BF223" s="64">
        <v>70</v>
      </c>
      <c r="BG223" s="81">
        <v>194</v>
      </c>
      <c r="BH223" s="82">
        <v>251315</v>
      </c>
      <c r="BI223" s="83">
        <v>55</v>
      </c>
      <c r="BJ223" s="63">
        <v>229</v>
      </c>
      <c r="BK223" s="14">
        <v>226438</v>
      </c>
      <c r="BL223" s="64">
        <v>54</v>
      </c>
      <c r="BM223" s="81">
        <v>211</v>
      </c>
      <c r="BN223" s="82">
        <v>202013</v>
      </c>
      <c r="BO223" s="83">
        <v>84</v>
      </c>
      <c r="BP223" s="63">
        <v>204</v>
      </c>
      <c r="BQ223" s="14">
        <v>202521</v>
      </c>
      <c r="BR223" s="64">
        <v>53</v>
      </c>
    </row>
    <row r="224" spans="1:70" x14ac:dyDescent="0.2">
      <c r="A224" s="20" t="s">
        <v>80</v>
      </c>
      <c r="B224" s="527">
        <v>36</v>
      </c>
      <c r="C224" s="528" t="s">
        <v>6597</v>
      </c>
      <c r="D224" s="529">
        <v>20</v>
      </c>
      <c r="E224" s="439">
        <v>69</v>
      </c>
      <c r="F224" s="440" t="s">
        <v>5886</v>
      </c>
      <c r="G224" s="441">
        <v>17</v>
      </c>
      <c r="H224" s="132">
        <v>79</v>
      </c>
      <c r="I224" t="s">
        <v>5143</v>
      </c>
      <c r="J224" s="133">
        <v>38</v>
      </c>
      <c r="K224" s="439">
        <v>91</v>
      </c>
      <c r="L224" s="440" t="s">
        <v>4394</v>
      </c>
      <c r="M224" s="441">
        <v>52</v>
      </c>
      <c r="N224" s="132">
        <v>64</v>
      </c>
      <c r="O224" t="s">
        <v>3638</v>
      </c>
      <c r="P224" s="133">
        <v>58</v>
      </c>
      <c r="Q224" s="308">
        <v>70</v>
      </c>
      <c r="R224" s="308" t="s">
        <v>2865</v>
      </c>
      <c r="S224" s="309">
        <v>52</v>
      </c>
      <c r="T224" s="132">
        <v>80</v>
      </c>
      <c r="U224" t="s">
        <v>2115</v>
      </c>
      <c r="V224" s="133">
        <v>63</v>
      </c>
      <c r="W224" s="307">
        <v>77</v>
      </c>
      <c r="X224" s="308" t="s">
        <v>1352</v>
      </c>
      <c r="Y224" s="309">
        <v>72</v>
      </c>
      <c r="Z224" s="266">
        <v>58</v>
      </c>
      <c r="AA224" s="266" t="s">
        <v>619</v>
      </c>
      <c r="AB224" s="266">
        <v>75</v>
      </c>
      <c r="AC224" s="81">
        <v>48</v>
      </c>
      <c r="AD224" s="82">
        <v>495501</v>
      </c>
      <c r="AE224" s="83">
        <v>68</v>
      </c>
      <c r="AF224" s="63">
        <v>66</v>
      </c>
      <c r="AG224" s="14">
        <v>395963</v>
      </c>
      <c r="AH224" s="64">
        <v>139</v>
      </c>
      <c r="AI224" s="81">
        <v>69</v>
      </c>
      <c r="AJ224" s="82">
        <v>406864</v>
      </c>
      <c r="AK224" s="83">
        <v>127</v>
      </c>
      <c r="AL224" s="63">
        <v>43</v>
      </c>
      <c r="AM224" s="14">
        <v>368487</v>
      </c>
      <c r="AN224" s="64">
        <v>111</v>
      </c>
      <c r="AO224" s="78">
        <v>47</v>
      </c>
      <c r="AP224" s="79">
        <v>383634</v>
      </c>
      <c r="AQ224" s="80">
        <v>98</v>
      </c>
      <c r="AR224" s="63">
        <v>37</v>
      </c>
      <c r="AS224" s="14">
        <v>461276</v>
      </c>
      <c r="AT224" s="64">
        <v>111</v>
      </c>
      <c r="AU224" s="81">
        <v>33</v>
      </c>
      <c r="AV224" s="82">
        <v>435936</v>
      </c>
      <c r="AW224" s="83">
        <v>110</v>
      </c>
      <c r="AX224" s="63">
        <v>73</v>
      </c>
      <c r="AY224" s="14">
        <v>439833</v>
      </c>
      <c r="AZ224" s="64">
        <v>101</v>
      </c>
      <c r="BA224" s="81">
        <v>64</v>
      </c>
      <c r="BB224" s="82">
        <v>470316</v>
      </c>
      <c r="BC224" s="83">
        <v>80</v>
      </c>
      <c r="BD224" s="63">
        <v>76</v>
      </c>
      <c r="BE224" s="14">
        <v>464041</v>
      </c>
      <c r="BF224" s="64">
        <v>80</v>
      </c>
      <c r="BG224" s="81">
        <v>46</v>
      </c>
      <c r="BH224" s="82">
        <v>428249</v>
      </c>
      <c r="BI224" s="83">
        <v>81</v>
      </c>
      <c r="BJ224" s="63">
        <v>58</v>
      </c>
      <c r="BK224" s="14">
        <v>339850</v>
      </c>
      <c r="BL224" s="64">
        <v>73</v>
      </c>
      <c r="BM224" s="81">
        <v>51</v>
      </c>
      <c r="BN224" s="82">
        <v>359845</v>
      </c>
      <c r="BO224" s="83">
        <v>66</v>
      </c>
      <c r="BP224" s="63">
        <v>40</v>
      </c>
      <c r="BQ224" s="14">
        <v>350002</v>
      </c>
      <c r="BR224" s="64">
        <v>70</v>
      </c>
    </row>
    <row r="225" spans="1:70" x14ac:dyDescent="0.2">
      <c r="A225" s="20" t="s">
        <v>81</v>
      </c>
      <c r="B225" s="527">
        <v>59</v>
      </c>
      <c r="C225" s="528" t="s">
        <v>6598</v>
      </c>
      <c r="D225" s="529">
        <v>31</v>
      </c>
      <c r="E225" s="439">
        <v>85</v>
      </c>
      <c r="F225" s="440" t="s">
        <v>5887</v>
      </c>
      <c r="G225" s="441">
        <v>42</v>
      </c>
      <c r="H225" s="132">
        <v>94</v>
      </c>
      <c r="I225" t="s">
        <v>5144</v>
      </c>
      <c r="J225" s="133">
        <v>33</v>
      </c>
      <c r="K225" s="439">
        <v>95</v>
      </c>
      <c r="L225" s="440" t="s">
        <v>4395</v>
      </c>
      <c r="M225" s="441">
        <v>30</v>
      </c>
      <c r="N225" s="132">
        <v>101</v>
      </c>
      <c r="O225" t="s">
        <v>3639</v>
      </c>
      <c r="P225" s="133">
        <v>35</v>
      </c>
      <c r="Q225" s="308">
        <v>106</v>
      </c>
      <c r="R225" s="308" t="s">
        <v>2866</v>
      </c>
      <c r="S225" s="309">
        <v>49</v>
      </c>
      <c r="T225" s="132">
        <v>103</v>
      </c>
      <c r="U225" t="s">
        <v>2116</v>
      </c>
      <c r="V225" s="133">
        <v>59</v>
      </c>
      <c r="W225" s="307">
        <v>110</v>
      </c>
      <c r="X225" s="308" t="s">
        <v>1353</v>
      </c>
      <c r="Y225" s="309">
        <v>93</v>
      </c>
      <c r="Z225" s="266">
        <v>104</v>
      </c>
      <c r="AA225" s="266" t="s">
        <v>620</v>
      </c>
      <c r="AB225" s="266">
        <v>91</v>
      </c>
      <c r="AC225" s="81">
        <v>86</v>
      </c>
      <c r="AD225" s="82">
        <v>244180</v>
      </c>
      <c r="AE225" s="83">
        <v>81</v>
      </c>
      <c r="AF225" s="63">
        <v>109</v>
      </c>
      <c r="AG225" s="14">
        <v>241638</v>
      </c>
      <c r="AH225" s="64">
        <v>110</v>
      </c>
      <c r="AI225" s="81">
        <v>76</v>
      </c>
      <c r="AJ225" s="82">
        <v>236905</v>
      </c>
      <c r="AK225" s="83">
        <v>129</v>
      </c>
      <c r="AL225" s="63">
        <v>61</v>
      </c>
      <c r="AM225" s="14">
        <v>210720</v>
      </c>
      <c r="AN225" s="64">
        <v>116</v>
      </c>
      <c r="AO225" s="78">
        <v>60</v>
      </c>
      <c r="AP225" s="79">
        <v>253010</v>
      </c>
      <c r="AQ225" s="80">
        <v>89</v>
      </c>
      <c r="AR225" s="63">
        <v>62</v>
      </c>
      <c r="AS225" s="14">
        <v>248114</v>
      </c>
      <c r="AT225" s="64">
        <v>110</v>
      </c>
      <c r="AU225" s="81">
        <v>79</v>
      </c>
      <c r="AV225" s="82">
        <v>274476</v>
      </c>
      <c r="AW225" s="83">
        <v>117</v>
      </c>
      <c r="AX225" s="63">
        <v>97</v>
      </c>
      <c r="AY225" s="14">
        <v>269581</v>
      </c>
      <c r="AZ225" s="64">
        <v>100</v>
      </c>
      <c r="BA225" s="81">
        <v>85</v>
      </c>
      <c r="BB225" s="82">
        <v>299404</v>
      </c>
      <c r="BC225" s="83">
        <v>109</v>
      </c>
      <c r="BD225" s="63">
        <v>111</v>
      </c>
      <c r="BE225" s="14">
        <v>259203</v>
      </c>
      <c r="BF225" s="64">
        <v>85</v>
      </c>
      <c r="BG225" s="81">
        <v>88</v>
      </c>
      <c r="BH225" s="82">
        <v>248184</v>
      </c>
      <c r="BI225" s="83">
        <v>113</v>
      </c>
      <c r="BJ225" s="63">
        <v>100</v>
      </c>
      <c r="BK225" s="14">
        <v>226715</v>
      </c>
      <c r="BL225" s="64">
        <v>78</v>
      </c>
      <c r="BM225" s="81">
        <v>69</v>
      </c>
      <c r="BN225" s="82">
        <v>197680</v>
      </c>
      <c r="BO225" s="83">
        <v>64</v>
      </c>
      <c r="BP225" s="63">
        <v>62</v>
      </c>
      <c r="BQ225" s="14">
        <v>205038</v>
      </c>
      <c r="BR225" s="64">
        <v>84</v>
      </c>
    </row>
    <row r="226" spans="1:70" x14ac:dyDescent="0.2">
      <c r="A226" s="20" t="s">
        <v>121</v>
      </c>
      <c r="B226" s="527">
        <v>111</v>
      </c>
      <c r="C226" s="528" t="s">
        <v>6599</v>
      </c>
      <c r="D226" s="529">
        <v>24</v>
      </c>
      <c r="E226" s="439">
        <v>95</v>
      </c>
      <c r="F226" s="440" t="s">
        <v>5888</v>
      </c>
      <c r="G226" s="441">
        <v>11</v>
      </c>
      <c r="H226" s="132">
        <v>104</v>
      </c>
      <c r="I226" t="s">
        <v>5145</v>
      </c>
      <c r="J226" s="133">
        <v>22</v>
      </c>
      <c r="K226" s="439">
        <v>153</v>
      </c>
      <c r="L226" s="440" t="s">
        <v>4396</v>
      </c>
      <c r="M226" s="441">
        <v>39</v>
      </c>
      <c r="N226" s="132">
        <v>137</v>
      </c>
      <c r="O226" t="s">
        <v>3640</v>
      </c>
      <c r="P226" s="133">
        <v>26</v>
      </c>
      <c r="Q226" s="308">
        <v>123</v>
      </c>
      <c r="R226" s="308" t="s">
        <v>2867</v>
      </c>
      <c r="S226" s="309">
        <v>43</v>
      </c>
      <c r="T226" s="132">
        <v>135</v>
      </c>
      <c r="U226" t="s">
        <v>2117</v>
      </c>
      <c r="V226" s="133">
        <v>40</v>
      </c>
      <c r="W226" s="307">
        <v>123</v>
      </c>
      <c r="X226" s="308" t="s">
        <v>1354</v>
      </c>
      <c r="Y226" s="309">
        <v>60</v>
      </c>
      <c r="Z226" s="266">
        <v>144</v>
      </c>
      <c r="AA226" s="266" t="s">
        <v>621</v>
      </c>
      <c r="AB226" s="266">
        <v>73</v>
      </c>
      <c r="AC226" s="81">
        <v>117</v>
      </c>
      <c r="AD226" s="82">
        <v>259693</v>
      </c>
      <c r="AE226" s="83">
        <v>89</v>
      </c>
      <c r="AF226" s="63">
        <v>136</v>
      </c>
      <c r="AG226" s="14">
        <v>263086</v>
      </c>
      <c r="AH226" s="64">
        <v>92</v>
      </c>
      <c r="AI226" s="81">
        <v>116</v>
      </c>
      <c r="AJ226" s="82">
        <v>258637</v>
      </c>
      <c r="AK226" s="83">
        <v>110</v>
      </c>
      <c r="AL226" s="63">
        <v>112</v>
      </c>
      <c r="AM226" s="14">
        <v>253787</v>
      </c>
      <c r="AN226" s="64">
        <v>117</v>
      </c>
      <c r="AO226" s="78">
        <v>120</v>
      </c>
      <c r="AP226" s="79">
        <v>258576</v>
      </c>
      <c r="AQ226" s="80">
        <v>92</v>
      </c>
      <c r="AR226" s="63">
        <v>88</v>
      </c>
      <c r="AS226" s="14">
        <v>271392</v>
      </c>
      <c r="AT226" s="64">
        <v>107</v>
      </c>
      <c r="AU226" s="81">
        <v>119</v>
      </c>
      <c r="AV226" s="82">
        <v>272109</v>
      </c>
      <c r="AW226" s="83">
        <v>99</v>
      </c>
      <c r="AX226" s="63">
        <v>120</v>
      </c>
      <c r="AY226" s="14">
        <v>285796</v>
      </c>
      <c r="AZ226" s="64">
        <v>102</v>
      </c>
      <c r="BA226" s="81">
        <v>149</v>
      </c>
      <c r="BB226" s="82">
        <v>285269</v>
      </c>
      <c r="BC226" s="83">
        <v>85</v>
      </c>
      <c r="BD226" s="63">
        <v>133</v>
      </c>
      <c r="BE226" s="14">
        <v>279796</v>
      </c>
      <c r="BF226" s="64">
        <v>59</v>
      </c>
      <c r="BG226" s="81">
        <v>125</v>
      </c>
      <c r="BH226" s="82">
        <v>256722</v>
      </c>
      <c r="BI226" s="83">
        <v>57</v>
      </c>
      <c r="BJ226" s="63">
        <v>124</v>
      </c>
      <c r="BK226" s="14">
        <v>233073</v>
      </c>
      <c r="BL226" s="64">
        <v>51</v>
      </c>
      <c r="BM226" s="81">
        <v>148</v>
      </c>
      <c r="BN226" s="82">
        <v>211003</v>
      </c>
      <c r="BO226" s="83">
        <v>88</v>
      </c>
      <c r="BP226" s="63">
        <v>127</v>
      </c>
      <c r="BQ226" s="14">
        <v>193391</v>
      </c>
      <c r="BR226" s="64">
        <v>59</v>
      </c>
    </row>
    <row r="227" spans="1:70" x14ac:dyDescent="0.2">
      <c r="A227" s="20" t="s">
        <v>257</v>
      </c>
      <c r="B227" s="527">
        <v>10</v>
      </c>
      <c r="C227" s="528" t="s">
        <v>6600</v>
      </c>
      <c r="D227" s="529">
        <v>13</v>
      </c>
      <c r="E227" s="439">
        <v>9</v>
      </c>
      <c r="F227" s="440" t="s">
        <v>5889</v>
      </c>
      <c r="G227" s="441">
        <v>15</v>
      </c>
      <c r="H227" s="132">
        <v>9</v>
      </c>
      <c r="I227" t="s">
        <v>5146</v>
      </c>
      <c r="J227" s="133">
        <v>35</v>
      </c>
      <c r="K227" s="439">
        <v>5</v>
      </c>
      <c r="L227" s="440" t="s">
        <v>4397</v>
      </c>
      <c r="M227" s="441">
        <v>99</v>
      </c>
      <c r="N227" s="132">
        <v>14</v>
      </c>
      <c r="O227" t="s">
        <v>3641</v>
      </c>
      <c r="P227" s="133">
        <v>39</v>
      </c>
      <c r="Q227" s="308">
        <v>16</v>
      </c>
      <c r="R227" s="308" t="s">
        <v>2868</v>
      </c>
      <c r="S227" s="309">
        <v>47</v>
      </c>
      <c r="T227" s="132">
        <v>16</v>
      </c>
      <c r="U227" t="s">
        <v>2118</v>
      </c>
      <c r="V227" s="133">
        <v>65</v>
      </c>
      <c r="W227" s="307">
        <v>11</v>
      </c>
      <c r="X227" s="308" t="s">
        <v>1355</v>
      </c>
      <c r="Y227" s="309">
        <v>64</v>
      </c>
      <c r="Z227" s="266">
        <v>14</v>
      </c>
      <c r="AA227" s="266" t="s">
        <v>622</v>
      </c>
      <c r="AB227" s="266">
        <v>44</v>
      </c>
      <c r="AC227" s="81">
        <v>12</v>
      </c>
      <c r="AD227" s="82">
        <v>297321</v>
      </c>
      <c r="AE227" s="83">
        <v>118</v>
      </c>
      <c r="AF227" s="63">
        <v>7</v>
      </c>
      <c r="AG227" s="14">
        <v>283000</v>
      </c>
      <c r="AH227" s="64">
        <v>72</v>
      </c>
      <c r="AI227" s="81">
        <v>12</v>
      </c>
      <c r="AJ227" s="82">
        <v>334667</v>
      </c>
      <c r="AK227" s="83">
        <v>116</v>
      </c>
      <c r="AL227" s="63">
        <v>3</v>
      </c>
      <c r="AM227" s="14">
        <v>316500</v>
      </c>
      <c r="AN227" s="64">
        <v>86</v>
      </c>
      <c r="AO227" s="78">
        <v>6</v>
      </c>
      <c r="AP227" s="79">
        <v>255590</v>
      </c>
      <c r="AQ227" s="80">
        <v>134</v>
      </c>
      <c r="AR227" s="63">
        <v>4</v>
      </c>
      <c r="AS227" s="14">
        <v>226250</v>
      </c>
      <c r="AT227" s="64">
        <v>49</v>
      </c>
      <c r="AU227" s="81">
        <v>8</v>
      </c>
      <c r="AV227" s="82">
        <v>297675</v>
      </c>
      <c r="AW227" s="83">
        <v>139</v>
      </c>
      <c r="AX227" s="63">
        <v>12</v>
      </c>
      <c r="AY227" s="14">
        <v>375575</v>
      </c>
      <c r="AZ227" s="64">
        <v>69</v>
      </c>
      <c r="BA227" s="81">
        <v>15</v>
      </c>
      <c r="BB227" s="82">
        <v>320860</v>
      </c>
      <c r="BC227" s="83">
        <v>85</v>
      </c>
      <c r="BD227" s="63">
        <v>14</v>
      </c>
      <c r="BE227" s="14">
        <v>328279</v>
      </c>
      <c r="BF227" s="64">
        <v>110</v>
      </c>
      <c r="BG227" s="81">
        <v>11</v>
      </c>
      <c r="BH227" s="82">
        <v>362000</v>
      </c>
      <c r="BI227" s="83">
        <v>50</v>
      </c>
      <c r="BJ227" s="63">
        <v>22</v>
      </c>
      <c r="BK227" s="14">
        <v>330432</v>
      </c>
      <c r="BL227" s="64">
        <v>85</v>
      </c>
      <c r="BM227" s="81">
        <v>24</v>
      </c>
      <c r="BN227" s="82">
        <v>288797</v>
      </c>
      <c r="BO227" s="83">
        <v>41</v>
      </c>
      <c r="BP227" s="63">
        <v>11</v>
      </c>
      <c r="BQ227" s="14">
        <v>225127</v>
      </c>
      <c r="BR227" s="64">
        <v>44</v>
      </c>
    </row>
    <row r="228" spans="1:70" x14ac:dyDescent="0.2">
      <c r="A228" s="20" t="s">
        <v>82</v>
      </c>
      <c r="B228" s="527">
        <v>173</v>
      </c>
      <c r="C228" s="528" t="s">
        <v>6601</v>
      </c>
      <c r="D228" s="529">
        <v>13</v>
      </c>
      <c r="E228" s="439">
        <v>202</v>
      </c>
      <c r="F228" s="440" t="s">
        <v>5890</v>
      </c>
      <c r="G228" s="441">
        <v>11</v>
      </c>
      <c r="H228" s="132">
        <v>224</v>
      </c>
      <c r="I228" t="s">
        <v>5147</v>
      </c>
      <c r="J228" s="133">
        <v>15</v>
      </c>
      <c r="K228" s="439">
        <v>213</v>
      </c>
      <c r="L228" s="440" t="s">
        <v>4398</v>
      </c>
      <c r="M228" s="441">
        <v>29</v>
      </c>
      <c r="N228" s="132">
        <v>250</v>
      </c>
      <c r="O228" t="s">
        <v>3642</v>
      </c>
      <c r="P228" s="133">
        <v>30</v>
      </c>
      <c r="Q228" s="308">
        <v>228</v>
      </c>
      <c r="R228" s="308" t="s">
        <v>2869</v>
      </c>
      <c r="S228" s="309">
        <v>29</v>
      </c>
      <c r="T228" s="132">
        <v>236</v>
      </c>
      <c r="U228" t="s">
        <v>2119</v>
      </c>
      <c r="V228" s="133">
        <v>33</v>
      </c>
      <c r="W228" s="307">
        <v>252</v>
      </c>
      <c r="X228" s="308" t="s">
        <v>1356</v>
      </c>
      <c r="Y228" s="309">
        <v>53</v>
      </c>
      <c r="Z228" s="266">
        <v>242</v>
      </c>
      <c r="AA228" s="266" t="s">
        <v>623</v>
      </c>
      <c r="AB228" s="266">
        <v>56</v>
      </c>
      <c r="AC228" s="81">
        <v>213</v>
      </c>
      <c r="AD228" s="82">
        <v>235208</v>
      </c>
      <c r="AE228" s="83">
        <v>67</v>
      </c>
      <c r="AF228" s="63">
        <v>208</v>
      </c>
      <c r="AG228" s="14">
        <v>226525</v>
      </c>
      <c r="AH228" s="64">
        <v>66</v>
      </c>
      <c r="AI228" s="81">
        <v>166</v>
      </c>
      <c r="AJ228" s="82">
        <v>226330</v>
      </c>
      <c r="AK228" s="83">
        <v>92</v>
      </c>
      <c r="AL228" s="63">
        <v>146</v>
      </c>
      <c r="AM228" s="14">
        <v>228481</v>
      </c>
      <c r="AN228" s="64">
        <v>87</v>
      </c>
      <c r="AO228" s="78">
        <v>178</v>
      </c>
      <c r="AP228" s="79">
        <v>239505</v>
      </c>
      <c r="AQ228" s="80">
        <v>71</v>
      </c>
      <c r="AR228" s="63">
        <v>159</v>
      </c>
      <c r="AS228" s="14">
        <v>213569</v>
      </c>
      <c r="AT228" s="64">
        <v>100</v>
      </c>
      <c r="AU228" s="81">
        <v>211</v>
      </c>
      <c r="AV228" s="82">
        <v>259749</v>
      </c>
      <c r="AW228" s="83">
        <v>102</v>
      </c>
      <c r="AX228" s="63">
        <v>212</v>
      </c>
      <c r="AY228" s="14">
        <v>269788</v>
      </c>
      <c r="AZ228" s="64">
        <v>88</v>
      </c>
      <c r="BA228" s="81">
        <v>212</v>
      </c>
      <c r="BB228" s="82">
        <v>270446</v>
      </c>
      <c r="BC228" s="83">
        <v>68</v>
      </c>
      <c r="BD228" s="63">
        <v>214</v>
      </c>
      <c r="BE228" s="14">
        <v>255398</v>
      </c>
      <c r="BF228" s="64">
        <v>149</v>
      </c>
      <c r="BG228" s="81">
        <v>227</v>
      </c>
      <c r="BH228" s="82">
        <v>238559</v>
      </c>
      <c r="BI228" s="83">
        <v>81</v>
      </c>
      <c r="BJ228" s="63">
        <v>186</v>
      </c>
      <c r="BK228" s="14">
        <v>224597</v>
      </c>
      <c r="BL228" s="64">
        <v>47</v>
      </c>
      <c r="BM228" s="81">
        <v>222</v>
      </c>
      <c r="BN228" s="82">
        <v>203199</v>
      </c>
      <c r="BO228" s="83">
        <v>49</v>
      </c>
      <c r="BP228" s="63">
        <v>219</v>
      </c>
      <c r="BQ228" s="14">
        <v>189019</v>
      </c>
      <c r="BR228" s="64">
        <v>82</v>
      </c>
    </row>
    <row r="229" spans="1:70" x14ac:dyDescent="0.2">
      <c r="A229" s="20" t="s">
        <v>163</v>
      </c>
      <c r="B229" s="527">
        <v>12</v>
      </c>
      <c r="C229" s="528" t="s">
        <v>6602</v>
      </c>
      <c r="D229" s="529">
        <v>17</v>
      </c>
      <c r="E229" s="439">
        <v>13</v>
      </c>
      <c r="F229" s="440" t="s">
        <v>5891</v>
      </c>
      <c r="G229" s="441">
        <v>14</v>
      </c>
      <c r="H229" s="132">
        <v>11</v>
      </c>
      <c r="I229" t="s">
        <v>5148</v>
      </c>
      <c r="J229" s="133">
        <v>17</v>
      </c>
      <c r="K229" s="439">
        <v>13</v>
      </c>
      <c r="L229" s="440" t="s">
        <v>4399</v>
      </c>
      <c r="M229" s="441">
        <v>30</v>
      </c>
      <c r="N229" s="132">
        <v>17</v>
      </c>
      <c r="O229" t="s">
        <v>3643</v>
      </c>
      <c r="P229" s="133">
        <v>25</v>
      </c>
      <c r="Q229" s="308">
        <v>15</v>
      </c>
      <c r="R229" s="308" t="s">
        <v>2870</v>
      </c>
      <c r="S229" s="309">
        <v>48</v>
      </c>
      <c r="T229" s="132">
        <v>17</v>
      </c>
      <c r="U229" t="s">
        <v>2120</v>
      </c>
      <c r="V229" s="133">
        <v>41</v>
      </c>
      <c r="W229" s="307">
        <v>17</v>
      </c>
      <c r="X229" s="308" t="s">
        <v>1357</v>
      </c>
      <c r="Y229" s="309">
        <v>102</v>
      </c>
      <c r="Z229" s="266">
        <v>7</v>
      </c>
      <c r="AA229" s="266" t="s">
        <v>624</v>
      </c>
      <c r="AB229" s="266">
        <v>116</v>
      </c>
      <c r="AC229" s="81">
        <v>22</v>
      </c>
      <c r="AD229" s="82">
        <v>269661</v>
      </c>
      <c r="AE229" s="83">
        <v>92</v>
      </c>
      <c r="AF229" s="63">
        <v>15</v>
      </c>
      <c r="AG229" s="14">
        <v>268660</v>
      </c>
      <c r="AH229" s="64">
        <v>81</v>
      </c>
      <c r="AI229" s="81">
        <v>8</v>
      </c>
      <c r="AJ229" s="82">
        <v>195162</v>
      </c>
      <c r="AK229" s="83">
        <v>123</v>
      </c>
      <c r="AL229" s="63">
        <v>8</v>
      </c>
      <c r="AM229" s="14">
        <v>240562</v>
      </c>
      <c r="AN229" s="64">
        <v>209</v>
      </c>
      <c r="AO229" s="78">
        <v>14</v>
      </c>
      <c r="AP229" s="79">
        <v>244190</v>
      </c>
      <c r="AQ229" s="80">
        <v>95</v>
      </c>
      <c r="AR229" s="63">
        <v>6</v>
      </c>
      <c r="AS229" s="14">
        <v>226917</v>
      </c>
      <c r="AT229" s="64">
        <v>76</v>
      </c>
      <c r="AU229" s="81">
        <v>7</v>
      </c>
      <c r="AV229" s="82">
        <v>283057</v>
      </c>
      <c r="AW229" s="83">
        <v>92</v>
      </c>
      <c r="AX229" s="63">
        <v>13</v>
      </c>
      <c r="AY229" s="14">
        <v>256843</v>
      </c>
      <c r="AZ229" s="64">
        <v>90</v>
      </c>
      <c r="BA229" s="81">
        <v>15</v>
      </c>
      <c r="BB229" s="82">
        <v>299852</v>
      </c>
      <c r="BC229" s="83">
        <v>72</v>
      </c>
      <c r="BD229" s="63">
        <v>11</v>
      </c>
      <c r="BE229" s="14">
        <v>329818</v>
      </c>
      <c r="BF229" s="64">
        <v>73</v>
      </c>
      <c r="BG229" s="81">
        <v>16</v>
      </c>
      <c r="BH229" s="82">
        <v>253131</v>
      </c>
      <c r="BI229" s="83">
        <v>95</v>
      </c>
      <c r="BJ229" s="63">
        <v>21</v>
      </c>
      <c r="BK229" s="14">
        <v>231676</v>
      </c>
      <c r="BL229" s="64">
        <v>79</v>
      </c>
      <c r="BM229" s="81"/>
      <c r="BN229" s="82"/>
      <c r="BO229" s="83"/>
      <c r="BP229" s="63"/>
      <c r="BR229" s="64"/>
    </row>
    <row r="230" spans="1:70" x14ac:dyDescent="0.2">
      <c r="A230" s="20" t="s">
        <v>83</v>
      </c>
      <c r="B230" s="527">
        <v>171</v>
      </c>
      <c r="C230" s="528" t="s">
        <v>6603</v>
      </c>
      <c r="D230" s="529">
        <v>37</v>
      </c>
      <c r="E230" s="439">
        <v>203</v>
      </c>
      <c r="F230" s="440" t="s">
        <v>5892</v>
      </c>
      <c r="G230" s="441">
        <v>29</v>
      </c>
      <c r="H230" s="132">
        <v>243</v>
      </c>
      <c r="I230" t="s">
        <v>5149</v>
      </c>
      <c r="J230" s="133">
        <v>38</v>
      </c>
      <c r="K230" s="439">
        <v>212</v>
      </c>
      <c r="L230" s="440" t="s">
        <v>4400</v>
      </c>
      <c r="M230" s="441">
        <v>59</v>
      </c>
      <c r="N230" s="132">
        <v>234</v>
      </c>
      <c r="O230" t="s">
        <v>3644</v>
      </c>
      <c r="P230" s="133">
        <v>59</v>
      </c>
      <c r="Q230" s="308">
        <v>233</v>
      </c>
      <c r="R230" s="308" t="s">
        <v>2871</v>
      </c>
      <c r="S230" s="309">
        <v>63</v>
      </c>
      <c r="T230" s="132">
        <v>236</v>
      </c>
      <c r="U230" t="s">
        <v>2121</v>
      </c>
      <c r="V230" s="133">
        <v>76</v>
      </c>
      <c r="W230" s="307">
        <v>250</v>
      </c>
      <c r="X230" s="308" t="s">
        <v>1358</v>
      </c>
      <c r="Y230" s="309">
        <v>91</v>
      </c>
      <c r="Z230" s="266">
        <v>249</v>
      </c>
      <c r="AA230" s="266" t="s">
        <v>625</v>
      </c>
      <c r="AB230" s="266">
        <v>84</v>
      </c>
      <c r="AC230" s="81">
        <v>173</v>
      </c>
      <c r="AD230" s="82">
        <v>282475</v>
      </c>
      <c r="AE230" s="83">
        <v>102</v>
      </c>
      <c r="AF230" s="63">
        <v>185</v>
      </c>
      <c r="AG230" s="14">
        <v>274372</v>
      </c>
      <c r="AH230" s="64">
        <v>121</v>
      </c>
      <c r="AI230" s="81">
        <v>203</v>
      </c>
      <c r="AJ230" s="82">
        <v>280919</v>
      </c>
      <c r="AK230" s="83">
        <v>143</v>
      </c>
      <c r="AL230" s="63">
        <v>138</v>
      </c>
      <c r="AM230" s="14">
        <v>255165</v>
      </c>
      <c r="AN230" s="64">
        <v>131</v>
      </c>
      <c r="AO230" s="78">
        <v>179</v>
      </c>
      <c r="AP230" s="79">
        <v>288174</v>
      </c>
      <c r="AQ230" s="80">
        <v>120</v>
      </c>
      <c r="AR230" s="63">
        <v>118</v>
      </c>
      <c r="AS230" s="14">
        <v>236354</v>
      </c>
      <c r="AT230" s="64">
        <v>111</v>
      </c>
      <c r="AU230" s="81">
        <v>141</v>
      </c>
      <c r="AV230" s="82">
        <v>276502</v>
      </c>
      <c r="AW230" s="83">
        <v>122</v>
      </c>
      <c r="AX230" s="63">
        <v>201</v>
      </c>
      <c r="AY230" s="14">
        <v>304022</v>
      </c>
      <c r="AZ230" s="64">
        <v>108</v>
      </c>
      <c r="BA230" s="81">
        <v>260</v>
      </c>
      <c r="BB230" s="82">
        <v>308736</v>
      </c>
      <c r="BC230" s="83">
        <v>109</v>
      </c>
      <c r="BD230" s="63">
        <v>202</v>
      </c>
      <c r="BE230" s="14">
        <v>308391</v>
      </c>
      <c r="BF230" s="64">
        <v>90</v>
      </c>
      <c r="BG230" s="81">
        <v>170</v>
      </c>
      <c r="BH230" s="82">
        <v>270024</v>
      </c>
      <c r="BI230" s="83">
        <v>77</v>
      </c>
      <c r="BJ230" s="63">
        <v>184</v>
      </c>
      <c r="BK230" s="14">
        <v>240172</v>
      </c>
      <c r="BL230" s="64">
        <v>81</v>
      </c>
      <c r="BM230" s="81">
        <v>156</v>
      </c>
      <c r="BN230" s="82">
        <v>234063</v>
      </c>
      <c r="BO230" s="83">
        <v>78</v>
      </c>
      <c r="BP230" s="63">
        <v>141</v>
      </c>
      <c r="BQ230" s="14">
        <v>222747</v>
      </c>
      <c r="BR230" s="64">
        <v>75</v>
      </c>
    </row>
    <row r="231" spans="1:70" x14ac:dyDescent="0.2">
      <c r="A231" s="20" t="s">
        <v>164</v>
      </c>
      <c r="B231" s="527">
        <v>7</v>
      </c>
      <c r="C231" s="528" t="s">
        <v>6604</v>
      </c>
      <c r="D231" s="529">
        <v>32</v>
      </c>
      <c r="E231" s="439">
        <v>4</v>
      </c>
      <c r="F231" s="440" t="s">
        <v>5893</v>
      </c>
      <c r="G231" s="441">
        <v>29</v>
      </c>
      <c r="H231" s="132">
        <v>5</v>
      </c>
      <c r="I231" t="s">
        <v>5150</v>
      </c>
      <c r="J231" s="133">
        <v>63</v>
      </c>
      <c r="K231" s="439">
        <v>6</v>
      </c>
      <c r="L231" s="440" t="s">
        <v>4401</v>
      </c>
      <c r="M231" s="441">
        <v>79</v>
      </c>
      <c r="N231" s="132">
        <v>3</v>
      </c>
      <c r="O231" t="s">
        <v>3645</v>
      </c>
      <c r="P231" s="133">
        <v>51</v>
      </c>
      <c r="Q231" s="308">
        <v>2</v>
      </c>
      <c r="R231" s="308" t="s">
        <v>2872</v>
      </c>
      <c r="S231" s="309">
        <v>143</v>
      </c>
      <c r="T231" s="132">
        <v>7</v>
      </c>
      <c r="U231" t="s">
        <v>2122</v>
      </c>
      <c r="V231" s="133">
        <v>249</v>
      </c>
      <c r="W231" s="307">
        <v>1</v>
      </c>
      <c r="X231" s="308" t="s">
        <v>1359</v>
      </c>
      <c r="Y231" s="309">
        <v>10</v>
      </c>
      <c r="Z231" s="266">
        <v>5</v>
      </c>
      <c r="AA231" s="266" t="s">
        <v>626</v>
      </c>
      <c r="AB231" s="266">
        <v>100</v>
      </c>
      <c r="AC231" s="81">
        <v>3</v>
      </c>
      <c r="AD231" s="82">
        <v>995000</v>
      </c>
      <c r="AE231" s="83">
        <v>119</v>
      </c>
      <c r="AF231" s="63">
        <v>3</v>
      </c>
      <c r="AG231" s="14">
        <v>394667</v>
      </c>
      <c r="AH231" s="64">
        <v>202</v>
      </c>
      <c r="AI231" s="81">
        <v>4</v>
      </c>
      <c r="AJ231" s="82">
        <v>968750</v>
      </c>
      <c r="AK231" s="83">
        <v>238</v>
      </c>
      <c r="AL231" s="63">
        <v>1</v>
      </c>
      <c r="AM231" s="14">
        <v>1213000</v>
      </c>
      <c r="AN231" s="64">
        <v>447</v>
      </c>
      <c r="AO231" s="81">
        <v>0</v>
      </c>
      <c r="AP231" s="82"/>
      <c r="AQ231" s="83"/>
      <c r="AR231" s="63">
        <v>1</v>
      </c>
      <c r="AS231" s="14">
        <v>1287500</v>
      </c>
      <c r="AT231" s="64">
        <v>32</v>
      </c>
      <c r="AU231" s="81">
        <v>2</v>
      </c>
      <c r="AV231" s="82">
        <v>1703333</v>
      </c>
      <c r="AW231" s="83">
        <v>146</v>
      </c>
      <c r="AX231" s="63">
        <v>0</v>
      </c>
      <c r="AY231" s="14"/>
      <c r="AZ231" s="64"/>
      <c r="BA231" s="81">
        <v>4</v>
      </c>
      <c r="BB231" s="82">
        <v>1173756</v>
      </c>
      <c r="BC231" s="83">
        <v>3</v>
      </c>
      <c r="BD231" s="63">
        <v>2</v>
      </c>
      <c r="BE231" s="14">
        <v>1212500</v>
      </c>
      <c r="BF231" s="64">
        <v>97</v>
      </c>
      <c r="BG231" s="81">
        <v>8</v>
      </c>
      <c r="BH231" s="82">
        <v>986862</v>
      </c>
      <c r="BI231" s="83">
        <v>85</v>
      </c>
      <c r="BJ231" s="63">
        <v>4</v>
      </c>
      <c r="BK231" s="14">
        <v>814125</v>
      </c>
      <c r="BL231" s="64">
        <v>15</v>
      </c>
      <c r="BM231" s="81"/>
      <c r="BN231" s="82"/>
      <c r="BO231" s="83"/>
      <c r="BP231" s="63"/>
      <c r="BR231" s="64"/>
    </row>
    <row r="232" spans="1:70" x14ac:dyDescent="0.2">
      <c r="A232" s="20" t="s">
        <v>258</v>
      </c>
      <c r="B232" s="527">
        <v>14</v>
      </c>
      <c r="C232" s="528" t="s">
        <v>6605</v>
      </c>
      <c r="D232" s="529">
        <v>50</v>
      </c>
      <c r="E232" s="439">
        <v>21</v>
      </c>
      <c r="F232" s="440" t="s">
        <v>5894</v>
      </c>
      <c r="G232" s="441">
        <v>28</v>
      </c>
      <c r="H232" s="132">
        <v>20</v>
      </c>
      <c r="I232" t="s">
        <v>5151</v>
      </c>
      <c r="J232" s="133">
        <v>9</v>
      </c>
      <c r="K232" s="439">
        <v>19</v>
      </c>
      <c r="L232" s="440" t="s">
        <v>4402</v>
      </c>
      <c r="M232" s="441">
        <v>65</v>
      </c>
      <c r="N232" s="132">
        <v>24</v>
      </c>
      <c r="O232" t="s">
        <v>3646</v>
      </c>
      <c r="P232" s="133">
        <v>52</v>
      </c>
      <c r="Q232" s="308">
        <v>19</v>
      </c>
      <c r="R232" s="308" t="s">
        <v>2873</v>
      </c>
      <c r="S232" s="309">
        <v>69</v>
      </c>
      <c r="T232" s="132">
        <v>19</v>
      </c>
      <c r="U232" t="s">
        <v>2123</v>
      </c>
      <c r="V232" s="133">
        <v>63</v>
      </c>
      <c r="W232" s="307">
        <v>19</v>
      </c>
      <c r="X232" s="308" t="s">
        <v>1360</v>
      </c>
      <c r="Y232" s="309">
        <v>94</v>
      </c>
      <c r="Z232" s="266">
        <v>27</v>
      </c>
      <c r="AA232" s="266" t="s">
        <v>627</v>
      </c>
      <c r="AB232" s="266">
        <v>107</v>
      </c>
      <c r="AC232" s="81">
        <v>15</v>
      </c>
      <c r="AD232" s="82">
        <v>343701</v>
      </c>
      <c r="AE232" s="83">
        <v>159</v>
      </c>
      <c r="AF232" s="63">
        <v>21</v>
      </c>
      <c r="AG232" s="14">
        <v>322338</v>
      </c>
      <c r="AH232" s="64">
        <v>108</v>
      </c>
      <c r="AI232" s="81">
        <v>21</v>
      </c>
      <c r="AJ232" s="82">
        <v>279954</v>
      </c>
      <c r="AK232" s="83">
        <v>119</v>
      </c>
      <c r="AL232" s="63">
        <v>14</v>
      </c>
      <c r="AM232" s="14">
        <v>269286</v>
      </c>
      <c r="AN232" s="64">
        <v>76</v>
      </c>
      <c r="AO232" s="78">
        <v>13</v>
      </c>
      <c r="AP232" s="79">
        <v>274509</v>
      </c>
      <c r="AQ232" s="80">
        <v>179</v>
      </c>
      <c r="AR232" s="63">
        <v>10</v>
      </c>
      <c r="AS232" s="14">
        <v>267950</v>
      </c>
      <c r="AT232" s="64">
        <v>122</v>
      </c>
      <c r="AU232" s="81">
        <v>8</v>
      </c>
      <c r="AV232" s="82">
        <v>607937</v>
      </c>
      <c r="AW232" s="83">
        <v>92</v>
      </c>
      <c r="AX232" s="63">
        <v>16</v>
      </c>
      <c r="AY232" s="14">
        <v>420906</v>
      </c>
      <c r="AZ232" s="64">
        <v>90</v>
      </c>
      <c r="BA232" s="81">
        <v>17</v>
      </c>
      <c r="BB232" s="82">
        <v>325341</v>
      </c>
      <c r="BC232" s="83">
        <v>62</v>
      </c>
      <c r="BD232" s="63">
        <v>13</v>
      </c>
      <c r="BE232" s="14">
        <v>424838</v>
      </c>
      <c r="BF232" s="64">
        <v>68</v>
      </c>
      <c r="BG232" s="81">
        <v>19</v>
      </c>
      <c r="BH232" s="82">
        <v>355363</v>
      </c>
      <c r="BI232" s="83">
        <v>121</v>
      </c>
      <c r="BJ232" s="63">
        <v>18</v>
      </c>
      <c r="BK232" s="14">
        <v>302433</v>
      </c>
      <c r="BL232" s="64">
        <v>78</v>
      </c>
      <c r="BM232" s="81">
        <v>14</v>
      </c>
      <c r="BN232" s="82">
        <v>283964</v>
      </c>
      <c r="BO232" s="83">
        <v>148</v>
      </c>
      <c r="BP232" s="63">
        <v>17</v>
      </c>
      <c r="BQ232" s="14">
        <v>248885</v>
      </c>
      <c r="BR232" s="64">
        <v>72</v>
      </c>
    </row>
    <row r="233" spans="1:70" x14ac:dyDescent="0.2">
      <c r="A233" s="20" t="s">
        <v>84</v>
      </c>
      <c r="B233" s="527">
        <v>174</v>
      </c>
      <c r="C233" s="528" t="s">
        <v>6606</v>
      </c>
      <c r="D233" s="529">
        <v>17</v>
      </c>
      <c r="E233" s="439">
        <v>180</v>
      </c>
      <c r="F233" s="440" t="s">
        <v>5895</v>
      </c>
      <c r="G233" s="441">
        <v>16</v>
      </c>
      <c r="H233" s="132">
        <v>161</v>
      </c>
      <c r="I233" t="s">
        <v>5152</v>
      </c>
      <c r="J233" s="133">
        <v>33</v>
      </c>
      <c r="K233" s="439">
        <v>142</v>
      </c>
      <c r="L233" s="440" t="s">
        <v>4403</v>
      </c>
      <c r="M233" s="441">
        <v>30</v>
      </c>
      <c r="N233" s="132">
        <v>198</v>
      </c>
      <c r="O233" t="s">
        <v>3647</v>
      </c>
      <c r="P233" s="133">
        <v>37</v>
      </c>
      <c r="Q233" s="308">
        <v>216</v>
      </c>
      <c r="R233" s="308" t="s">
        <v>2874</v>
      </c>
      <c r="S233" s="309">
        <v>63</v>
      </c>
      <c r="T233" s="132">
        <v>189</v>
      </c>
      <c r="U233" t="s">
        <v>2124</v>
      </c>
      <c r="V233" s="133">
        <v>53</v>
      </c>
      <c r="W233" s="307">
        <v>209</v>
      </c>
      <c r="X233" s="308" t="s">
        <v>1361</v>
      </c>
      <c r="Y233" s="309">
        <v>84</v>
      </c>
      <c r="Z233" s="266">
        <v>203</v>
      </c>
      <c r="AA233" s="266" t="s">
        <v>628</v>
      </c>
      <c r="AB233" s="266">
        <v>82</v>
      </c>
      <c r="AC233" s="81">
        <v>180</v>
      </c>
      <c r="AD233" s="82">
        <v>248738</v>
      </c>
      <c r="AE233" s="83">
        <v>81</v>
      </c>
      <c r="AF233" s="63">
        <v>201</v>
      </c>
      <c r="AG233" s="14">
        <v>259075</v>
      </c>
      <c r="AH233" s="64">
        <v>94</v>
      </c>
      <c r="AI233" s="81">
        <v>153</v>
      </c>
      <c r="AJ233" s="82">
        <v>240826</v>
      </c>
      <c r="AK233" s="83">
        <v>137</v>
      </c>
      <c r="AL233" s="63">
        <v>121</v>
      </c>
      <c r="AM233" s="14">
        <v>248271</v>
      </c>
      <c r="AN233" s="64">
        <v>114</v>
      </c>
      <c r="AO233" s="78">
        <v>138</v>
      </c>
      <c r="AP233" s="79">
        <v>256337</v>
      </c>
      <c r="AQ233" s="80">
        <v>125</v>
      </c>
      <c r="AR233" s="63">
        <v>112</v>
      </c>
      <c r="AS233" s="14">
        <v>251142</v>
      </c>
      <c r="AT233" s="64">
        <v>97</v>
      </c>
      <c r="AU233" s="81">
        <v>145</v>
      </c>
      <c r="AV233" s="82">
        <v>268431</v>
      </c>
      <c r="AW233" s="83">
        <v>82</v>
      </c>
      <c r="AX233" s="63">
        <v>178</v>
      </c>
      <c r="AY233" s="14">
        <v>300192</v>
      </c>
      <c r="AZ233" s="64">
        <v>86</v>
      </c>
      <c r="BA233" s="81">
        <v>173</v>
      </c>
      <c r="BB233" s="82">
        <v>308312</v>
      </c>
      <c r="BC233" s="83">
        <v>75</v>
      </c>
      <c r="BD233" s="63">
        <v>157</v>
      </c>
      <c r="BE233" s="14">
        <v>287524</v>
      </c>
      <c r="BF233" s="64">
        <v>60</v>
      </c>
      <c r="BG233" s="81">
        <v>192</v>
      </c>
      <c r="BH233" s="82">
        <v>240497</v>
      </c>
      <c r="BI233" s="83">
        <v>51</v>
      </c>
      <c r="BJ233" s="63">
        <v>202</v>
      </c>
      <c r="BK233" s="14">
        <v>239058</v>
      </c>
      <c r="BL233" s="64">
        <v>85</v>
      </c>
      <c r="BM233" s="81">
        <v>212</v>
      </c>
      <c r="BN233" s="82">
        <v>227317</v>
      </c>
      <c r="BO233" s="83">
        <v>86</v>
      </c>
      <c r="BP233" s="63">
        <v>186</v>
      </c>
      <c r="BQ233" s="14">
        <v>213549</v>
      </c>
      <c r="BR233" s="64">
        <v>77</v>
      </c>
    </row>
    <row r="234" spans="1:70" x14ac:dyDescent="0.2">
      <c r="A234" s="20" t="s">
        <v>85</v>
      </c>
      <c r="B234" s="527">
        <v>36</v>
      </c>
      <c r="C234" s="528" t="s">
        <v>6607</v>
      </c>
      <c r="D234" s="529">
        <v>23</v>
      </c>
      <c r="E234" s="439">
        <v>25</v>
      </c>
      <c r="F234" s="440" t="s">
        <v>5896</v>
      </c>
      <c r="G234" s="441">
        <v>28</v>
      </c>
      <c r="H234" s="132">
        <v>46</v>
      </c>
      <c r="I234" t="s">
        <v>5153</v>
      </c>
      <c r="J234" s="133">
        <v>30</v>
      </c>
      <c r="K234" s="439">
        <v>59</v>
      </c>
      <c r="L234" s="440" t="s">
        <v>4404</v>
      </c>
      <c r="M234" s="441">
        <v>90</v>
      </c>
      <c r="N234" s="132">
        <v>37</v>
      </c>
      <c r="O234" t="s">
        <v>3648</v>
      </c>
      <c r="P234" s="133">
        <v>50</v>
      </c>
      <c r="Q234" s="308">
        <v>37</v>
      </c>
      <c r="R234" s="308" t="s">
        <v>2875</v>
      </c>
      <c r="S234" s="309">
        <v>71</v>
      </c>
      <c r="T234" s="132">
        <v>33</v>
      </c>
      <c r="U234" t="s">
        <v>2125</v>
      </c>
      <c r="V234" s="133">
        <v>91</v>
      </c>
      <c r="W234" s="307">
        <v>18</v>
      </c>
      <c r="X234" s="308" t="s">
        <v>1362</v>
      </c>
      <c r="Y234" s="309">
        <v>139</v>
      </c>
      <c r="Z234" s="266">
        <v>28</v>
      </c>
      <c r="AA234" s="266" t="s">
        <v>629</v>
      </c>
      <c r="AB234" s="266">
        <v>91</v>
      </c>
      <c r="AC234" s="81">
        <v>20</v>
      </c>
      <c r="AD234" s="82">
        <v>447166</v>
      </c>
      <c r="AE234" s="83">
        <v>102</v>
      </c>
      <c r="AF234" s="63">
        <v>35</v>
      </c>
      <c r="AG234" s="14">
        <v>495638</v>
      </c>
      <c r="AH234" s="64">
        <v>142</v>
      </c>
      <c r="AI234" s="81">
        <v>18</v>
      </c>
      <c r="AJ234" s="82">
        <v>379795</v>
      </c>
      <c r="AK234" s="83">
        <v>92</v>
      </c>
      <c r="AL234" s="63">
        <v>19</v>
      </c>
      <c r="AM234" s="14">
        <v>320934</v>
      </c>
      <c r="AN234" s="64">
        <v>148</v>
      </c>
      <c r="AO234" s="78">
        <v>21</v>
      </c>
      <c r="AP234" s="79">
        <v>356375</v>
      </c>
      <c r="AQ234" s="80">
        <v>92</v>
      </c>
      <c r="AR234" s="63">
        <v>13</v>
      </c>
      <c r="AS234" s="14">
        <v>387562</v>
      </c>
      <c r="AT234" s="64">
        <v>99</v>
      </c>
      <c r="AU234" s="81">
        <v>17</v>
      </c>
      <c r="AV234" s="82">
        <v>424629</v>
      </c>
      <c r="AW234" s="83">
        <v>106</v>
      </c>
      <c r="AX234" s="63">
        <v>16</v>
      </c>
      <c r="AY234" s="14">
        <v>477525</v>
      </c>
      <c r="AZ234" s="64">
        <v>94</v>
      </c>
      <c r="BA234" s="81">
        <v>28</v>
      </c>
      <c r="BB234" s="82">
        <v>525200</v>
      </c>
      <c r="BC234" s="83">
        <v>82</v>
      </c>
      <c r="BD234" s="63">
        <v>23</v>
      </c>
      <c r="BE234" s="14">
        <v>382383</v>
      </c>
      <c r="BF234" s="64">
        <v>104</v>
      </c>
      <c r="BG234" s="81">
        <v>36</v>
      </c>
      <c r="BH234" s="82">
        <v>451601</v>
      </c>
      <c r="BI234" s="83">
        <v>93</v>
      </c>
      <c r="BJ234" s="63">
        <v>27</v>
      </c>
      <c r="BK234" s="14">
        <v>356332</v>
      </c>
      <c r="BL234" s="64">
        <v>47</v>
      </c>
      <c r="BM234" s="81">
        <v>23</v>
      </c>
      <c r="BN234" s="82">
        <v>323704</v>
      </c>
      <c r="BO234" s="83">
        <v>96</v>
      </c>
      <c r="BP234" s="63">
        <v>28</v>
      </c>
      <c r="BQ234" s="14">
        <v>288630</v>
      </c>
      <c r="BR234" s="64">
        <v>16</v>
      </c>
    </row>
    <row r="235" spans="1:70" x14ac:dyDescent="0.2">
      <c r="A235" s="20" t="s">
        <v>86</v>
      </c>
      <c r="B235" s="527">
        <v>84</v>
      </c>
      <c r="C235" s="528" t="s">
        <v>3013</v>
      </c>
      <c r="D235" s="529">
        <v>37</v>
      </c>
      <c r="E235" s="439">
        <v>72</v>
      </c>
      <c r="F235" s="440" t="s">
        <v>5897</v>
      </c>
      <c r="G235" s="441">
        <v>9</v>
      </c>
      <c r="H235" s="132">
        <v>81</v>
      </c>
      <c r="I235" t="s">
        <v>5154</v>
      </c>
      <c r="J235" s="133">
        <v>28</v>
      </c>
      <c r="K235" s="439">
        <v>57</v>
      </c>
      <c r="L235" s="440" t="s">
        <v>4405</v>
      </c>
      <c r="M235" s="441">
        <v>32</v>
      </c>
      <c r="N235" s="132">
        <v>82</v>
      </c>
      <c r="O235" t="s">
        <v>3649</v>
      </c>
      <c r="P235" s="133">
        <v>42</v>
      </c>
      <c r="Q235" s="308">
        <v>58</v>
      </c>
      <c r="R235" s="308" t="s">
        <v>2876</v>
      </c>
      <c r="S235" s="309">
        <v>51</v>
      </c>
      <c r="T235" s="132">
        <v>58</v>
      </c>
      <c r="U235" t="s">
        <v>2126</v>
      </c>
      <c r="V235" s="133">
        <v>52</v>
      </c>
      <c r="W235" s="307">
        <v>58</v>
      </c>
      <c r="X235" s="308" t="s">
        <v>1363</v>
      </c>
      <c r="Y235" s="309">
        <v>56</v>
      </c>
      <c r="Z235" s="266">
        <v>69</v>
      </c>
      <c r="AA235" s="266" t="s">
        <v>630</v>
      </c>
      <c r="AB235" s="266">
        <v>60</v>
      </c>
      <c r="AC235" s="81">
        <v>67</v>
      </c>
      <c r="AD235" s="82">
        <v>283404</v>
      </c>
      <c r="AE235" s="83">
        <v>72</v>
      </c>
      <c r="AF235" s="63">
        <v>60</v>
      </c>
      <c r="AG235" s="14">
        <v>290292</v>
      </c>
      <c r="AH235" s="64">
        <v>70</v>
      </c>
      <c r="AI235" s="81">
        <v>60</v>
      </c>
      <c r="AJ235" s="82">
        <v>259966</v>
      </c>
      <c r="AK235" s="83">
        <v>72</v>
      </c>
      <c r="AL235" s="63">
        <v>32</v>
      </c>
      <c r="AM235" s="14">
        <v>246661</v>
      </c>
      <c r="AN235" s="64">
        <v>107</v>
      </c>
      <c r="AO235" s="78">
        <v>42</v>
      </c>
      <c r="AP235" s="79">
        <v>263832</v>
      </c>
      <c r="AQ235" s="80">
        <v>77</v>
      </c>
      <c r="AR235" s="63">
        <v>45</v>
      </c>
      <c r="AS235" s="14">
        <v>252902</v>
      </c>
      <c r="AT235" s="64">
        <v>95</v>
      </c>
      <c r="AU235" s="81">
        <v>56</v>
      </c>
      <c r="AV235" s="82">
        <v>270968</v>
      </c>
      <c r="AW235" s="83">
        <v>94</v>
      </c>
      <c r="AX235" s="63">
        <v>62</v>
      </c>
      <c r="AY235" s="14">
        <v>265934</v>
      </c>
      <c r="AZ235" s="64">
        <v>92</v>
      </c>
      <c r="BA235" s="81">
        <v>63</v>
      </c>
      <c r="BB235" s="82">
        <v>300215</v>
      </c>
      <c r="BC235" s="83">
        <v>71</v>
      </c>
      <c r="BD235" s="63">
        <v>66</v>
      </c>
      <c r="BE235" s="14">
        <v>293336</v>
      </c>
      <c r="BF235" s="64">
        <v>67</v>
      </c>
      <c r="BG235" s="81">
        <v>60</v>
      </c>
      <c r="BH235" s="82">
        <v>274137</v>
      </c>
      <c r="BI235" s="83">
        <v>67</v>
      </c>
      <c r="BJ235" s="63">
        <v>41</v>
      </c>
      <c r="BK235" s="14">
        <v>233727</v>
      </c>
      <c r="BL235" s="64">
        <v>49</v>
      </c>
      <c r="BM235" s="81">
        <v>58</v>
      </c>
      <c r="BN235" s="82">
        <v>228939</v>
      </c>
      <c r="BO235" s="83">
        <v>55</v>
      </c>
      <c r="BP235" s="63">
        <v>57</v>
      </c>
      <c r="BQ235" s="14">
        <v>203689</v>
      </c>
      <c r="BR235" s="64">
        <v>52</v>
      </c>
    </row>
    <row r="236" spans="1:70" x14ac:dyDescent="0.2">
      <c r="A236" s="20" t="s">
        <v>87</v>
      </c>
      <c r="B236" s="527">
        <v>23</v>
      </c>
      <c r="C236" s="528" t="s">
        <v>6608</v>
      </c>
      <c r="D236" s="529">
        <v>20</v>
      </c>
      <c r="E236" s="439">
        <v>35</v>
      </c>
      <c r="F236" s="440" t="s">
        <v>5898</v>
      </c>
      <c r="G236" s="441">
        <v>11</v>
      </c>
      <c r="H236" s="132">
        <v>29</v>
      </c>
      <c r="I236" t="s">
        <v>5155</v>
      </c>
      <c r="J236" s="133">
        <v>13</v>
      </c>
      <c r="K236" s="439">
        <v>36</v>
      </c>
      <c r="L236" s="440" t="s">
        <v>4406</v>
      </c>
      <c r="M236" s="441">
        <v>32</v>
      </c>
      <c r="N236" s="132">
        <v>34</v>
      </c>
      <c r="O236" t="s">
        <v>3650</v>
      </c>
      <c r="P236" s="133">
        <v>43</v>
      </c>
      <c r="Q236" s="308">
        <v>32</v>
      </c>
      <c r="R236" s="308" t="s">
        <v>2877</v>
      </c>
      <c r="S236" s="309">
        <v>49</v>
      </c>
      <c r="T236" s="132">
        <v>42</v>
      </c>
      <c r="U236" t="s">
        <v>2127</v>
      </c>
      <c r="V236" s="133">
        <v>38</v>
      </c>
      <c r="W236" s="307">
        <v>35</v>
      </c>
      <c r="X236" s="308" t="s">
        <v>1364</v>
      </c>
      <c r="Y236" s="309">
        <v>53</v>
      </c>
      <c r="Z236" s="266">
        <v>34</v>
      </c>
      <c r="AA236" s="266" t="s">
        <v>631</v>
      </c>
      <c r="AB236" s="266">
        <v>67</v>
      </c>
      <c r="AC236" s="81">
        <v>34</v>
      </c>
      <c r="AD236" s="82">
        <v>274526</v>
      </c>
      <c r="AE236" s="83">
        <v>86</v>
      </c>
      <c r="AF236" s="63">
        <v>35</v>
      </c>
      <c r="AG236" s="14">
        <v>247107</v>
      </c>
      <c r="AH236" s="64">
        <v>105</v>
      </c>
      <c r="AI236" s="81">
        <v>24</v>
      </c>
      <c r="AJ236" s="82">
        <v>266908</v>
      </c>
      <c r="AK236" s="83">
        <v>134</v>
      </c>
      <c r="AL236" s="63">
        <v>24</v>
      </c>
      <c r="AM236" s="14">
        <v>242900</v>
      </c>
      <c r="AN236" s="64">
        <v>98</v>
      </c>
      <c r="AO236" s="78">
        <v>22</v>
      </c>
      <c r="AP236" s="79">
        <v>253184</v>
      </c>
      <c r="AQ236" s="80">
        <v>113</v>
      </c>
      <c r="AR236" s="63">
        <v>18</v>
      </c>
      <c r="AS236" s="14">
        <v>285411</v>
      </c>
      <c r="AT236" s="64">
        <v>101</v>
      </c>
      <c r="AU236" s="81">
        <v>26</v>
      </c>
      <c r="AV236" s="82">
        <v>266438</v>
      </c>
      <c r="AW236" s="83">
        <v>106</v>
      </c>
      <c r="AX236" s="63">
        <v>34</v>
      </c>
      <c r="AY236" s="14">
        <v>378876</v>
      </c>
      <c r="AZ236" s="64">
        <v>92</v>
      </c>
      <c r="BA236" s="81">
        <v>30</v>
      </c>
      <c r="BB236" s="82">
        <v>309287</v>
      </c>
      <c r="BC236" s="83">
        <v>102</v>
      </c>
      <c r="BD236" s="63">
        <v>42</v>
      </c>
      <c r="BE236" s="14">
        <v>322457</v>
      </c>
      <c r="BF236" s="64">
        <v>68</v>
      </c>
      <c r="BG236" s="81">
        <v>46</v>
      </c>
      <c r="BH236" s="82">
        <v>258765</v>
      </c>
      <c r="BI236" s="83">
        <v>50</v>
      </c>
      <c r="BJ236" s="63">
        <v>24</v>
      </c>
      <c r="BK236" s="14">
        <v>268558</v>
      </c>
      <c r="BL236" s="64">
        <v>39</v>
      </c>
      <c r="BM236" s="81">
        <v>34</v>
      </c>
      <c r="BN236" s="82">
        <v>225801</v>
      </c>
      <c r="BO236" s="83">
        <v>71</v>
      </c>
      <c r="BP236" s="63">
        <v>23</v>
      </c>
      <c r="BQ236" s="14">
        <v>215452</v>
      </c>
      <c r="BR236" s="64">
        <v>62</v>
      </c>
    </row>
    <row r="237" spans="1:70" x14ac:dyDescent="0.2">
      <c r="A237" s="20" t="s">
        <v>259</v>
      </c>
      <c r="B237" s="527">
        <v>15</v>
      </c>
      <c r="C237" s="528" t="s">
        <v>6609</v>
      </c>
      <c r="D237" s="529">
        <v>21</v>
      </c>
      <c r="E237" s="439">
        <v>15</v>
      </c>
      <c r="F237" s="440" t="s">
        <v>5899</v>
      </c>
      <c r="G237" s="441">
        <v>28</v>
      </c>
      <c r="H237" s="132">
        <v>16</v>
      </c>
      <c r="I237" t="s">
        <v>5156</v>
      </c>
      <c r="J237" s="133">
        <v>30</v>
      </c>
      <c r="K237" s="439">
        <v>17</v>
      </c>
      <c r="L237" s="440" t="s">
        <v>4407</v>
      </c>
      <c r="M237" s="441">
        <v>65</v>
      </c>
      <c r="N237" s="132">
        <v>16</v>
      </c>
      <c r="O237" t="s">
        <v>3651</v>
      </c>
      <c r="P237" s="133">
        <v>64</v>
      </c>
      <c r="Q237" s="308">
        <v>20</v>
      </c>
      <c r="R237" s="308" t="s">
        <v>2878</v>
      </c>
      <c r="S237" s="309">
        <v>39</v>
      </c>
      <c r="T237" s="132">
        <v>25</v>
      </c>
      <c r="U237" t="s">
        <v>2128</v>
      </c>
      <c r="V237" s="133">
        <v>52</v>
      </c>
      <c r="W237" s="307">
        <v>19</v>
      </c>
      <c r="X237" s="308" t="s">
        <v>1365</v>
      </c>
      <c r="Y237" s="309">
        <v>91</v>
      </c>
      <c r="Z237" s="266">
        <v>18</v>
      </c>
      <c r="AA237" s="266" t="s">
        <v>632</v>
      </c>
      <c r="AB237" s="266">
        <v>50</v>
      </c>
      <c r="AC237" s="81">
        <v>11</v>
      </c>
      <c r="AD237" s="82">
        <v>314189</v>
      </c>
      <c r="AE237" s="83">
        <v>80</v>
      </c>
      <c r="AF237" s="63">
        <v>15</v>
      </c>
      <c r="AG237" s="14">
        <v>441701</v>
      </c>
      <c r="AH237" s="64">
        <v>56</v>
      </c>
      <c r="AI237" s="81">
        <v>10</v>
      </c>
      <c r="AJ237" s="82">
        <v>244470</v>
      </c>
      <c r="AK237" s="83">
        <v>60</v>
      </c>
      <c r="AL237" s="63">
        <v>7</v>
      </c>
      <c r="AM237" s="14">
        <v>490643</v>
      </c>
      <c r="AN237" s="64">
        <v>96</v>
      </c>
      <c r="AO237" s="78">
        <v>9</v>
      </c>
      <c r="AP237" s="79">
        <v>262489</v>
      </c>
      <c r="AQ237" s="80">
        <v>109</v>
      </c>
      <c r="AR237" s="63">
        <v>3</v>
      </c>
      <c r="AS237" s="14">
        <v>268333</v>
      </c>
      <c r="AT237" s="64">
        <v>140</v>
      </c>
      <c r="AU237" s="81">
        <v>7</v>
      </c>
      <c r="AV237" s="82">
        <v>376480</v>
      </c>
      <c r="AW237" s="83">
        <v>111</v>
      </c>
      <c r="AX237" s="63">
        <v>12</v>
      </c>
      <c r="AY237" s="14">
        <v>592533</v>
      </c>
      <c r="AZ237" s="64">
        <v>98</v>
      </c>
      <c r="BA237" s="81">
        <v>12</v>
      </c>
      <c r="BB237" s="82">
        <v>274650</v>
      </c>
      <c r="BC237" s="83">
        <v>65</v>
      </c>
      <c r="BD237" s="63">
        <v>10</v>
      </c>
      <c r="BE237" s="14">
        <v>348810</v>
      </c>
      <c r="BF237" s="64">
        <v>51</v>
      </c>
      <c r="BG237" s="81">
        <v>25</v>
      </c>
      <c r="BH237" s="82">
        <v>317642</v>
      </c>
      <c r="BI237" s="83">
        <v>60</v>
      </c>
      <c r="BJ237" s="63">
        <v>5</v>
      </c>
      <c r="BK237" s="14">
        <v>228280</v>
      </c>
      <c r="BL237" s="64">
        <v>59</v>
      </c>
      <c r="BM237" s="81">
        <v>15</v>
      </c>
      <c r="BN237" s="82">
        <v>212256</v>
      </c>
      <c r="BO237" s="83">
        <v>85</v>
      </c>
      <c r="BP237" s="63">
        <v>16</v>
      </c>
      <c r="BQ237" s="14">
        <v>185881</v>
      </c>
      <c r="BR237" s="64">
        <v>39</v>
      </c>
    </row>
    <row r="238" spans="1:70" x14ac:dyDescent="0.2">
      <c r="A238" s="20" t="s">
        <v>16</v>
      </c>
      <c r="B238" s="534">
        <v>385</v>
      </c>
      <c r="C238" s="535" t="s">
        <v>6610</v>
      </c>
      <c r="D238" s="536">
        <v>18</v>
      </c>
      <c r="E238" s="448">
        <v>479</v>
      </c>
      <c r="F238" s="443" t="s">
        <v>5900</v>
      </c>
      <c r="G238" s="444">
        <v>14</v>
      </c>
      <c r="H238" s="128">
        <v>538</v>
      </c>
      <c r="I238" s="37" t="s">
        <v>5157</v>
      </c>
      <c r="J238" s="129">
        <v>20</v>
      </c>
      <c r="K238" s="448">
        <v>521</v>
      </c>
      <c r="L238" s="443" t="s">
        <v>4408</v>
      </c>
      <c r="M238" s="444">
        <v>27</v>
      </c>
      <c r="N238" s="128">
        <v>550</v>
      </c>
      <c r="O238" s="37" t="s">
        <v>3652</v>
      </c>
      <c r="P238" s="129">
        <v>28</v>
      </c>
      <c r="Q238" s="311">
        <v>558</v>
      </c>
      <c r="R238" s="311" t="s">
        <v>2879</v>
      </c>
      <c r="S238" s="312">
        <v>36</v>
      </c>
      <c r="T238" s="128">
        <v>574</v>
      </c>
      <c r="U238" s="37" t="s">
        <v>2129</v>
      </c>
      <c r="V238" s="129">
        <v>49</v>
      </c>
      <c r="W238" s="310">
        <v>547</v>
      </c>
      <c r="X238" s="311" t="s">
        <v>1366</v>
      </c>
      <c r="Y238" s="312">
        <v>69</v>
      </c>
      <c r="Z238" s="266">
        <v>541</v>
      </c>
      <c r="AA238" s="266" t="s">
        <v>633</v>
      </c>
      <c r="AB238" s="266">
        <v>67</v>
      </c>
      <c r="AC238" s="84">
        <v>478</v>
      </c>
      <c r="AD238" s="85">
        <v>200252</v>
      </c>
      <c r="AE238" s="86">
        <v>78</v>
      </c>
      <c r="AF238" s="65">
        <v>492</v>
      </c>
      <c r="AG238" s="15">
        <v>196826</v>
      </c>
      <c r="AH238" s="66">
        <v>90</v>
      </c>
      <c r="AI238" s="84">
        <v>460</v>
      </c>
      <c r="AJ238" s="85">
        <v>178781</v>
      </c>
      <c r="AK238" s="86">
        <v>111</v>
      </c>
      <c r="AL238" s="65">
        <v>351</v>
      </c>
      <c r="AM238" s="15">
        <v>190711</v>
      </c>
      <c r="AN238" s="66">
        <v>107</v>
      </c>
      <c r="AO238" s="111">
        <v>385</v>
      </c>
      <c r="AP238" s="112">
        <v>193976</v>
      </c>
      <c r="AQ238" s="113">
        <v>80</v>
      </c>
      <c r="AR238" s="65">
        <v>328</v>
      </c>
      <c r="AS238" s="15">
        <v>207979</v>
      </c>
      <c r="AT238" s="66">
        <v>104</v>
      </c>
      <c r="AU238" s="84">
        <v>413</v>
      </c>
      <c r="AV238" s="85">
        <v>222280</v>
      </c>
      <c r="AW238" s="86">
        <v>89</v>
      </c>
      <c r="AX238" s="65">
        <v>554</v>
      </c>
      <c r="AY238" s="15">
        <v>221004</v>
      </c>
      <c r="AZ238" s="66">
        <v>90</v>
      </c>
      <c r="BA238" s="84">
        <v>593</v>
      </c>
      <c r="BB238" s="85">
        <v>228472</v>
      </c>
      <c r="BC238" s="86">
        <v>81</v>
      </c>
      <c r="BD238" s="65">
        <v>623</v>
      </c>
      <c r="BE238" s="15">
        <v>218470</v>
      </c>
      <c r="BF238" s="66">
        <v>52</v>
      </c>
      <c r="BG238" s="84">
        <v>565</v>
      </c>
      <c r="BH238" s="85">
        <v>205646</v>
      </c>
      <c r="BI238" s="86">
        <v>50</v>
      </c>
      <c r="BJ238" s="65">
        <v>557</v>
      </c>
      <c r="BK238" s="15">
        <v>188442</v>
      </c>
      <c r="BL238" s="66">
        <v>47</v>
      </c>
      <c r="BM238" s="84">
        <v>523</v>
      </c>
      <c r="BN238" s="85">
        <v>170863</v>
      </c>
      <c r="BO238" s="86">
        <v>80</v>
      </c>
      <c r="BP238" s="65">
        <v>522</v>
      </c>
      <c r="BQ238" s="15">
        <v>151562</v>
      </c>
      <c r="BR238" s="66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5"/>
      <c r="AA239" s="155"/>
      <c r="AB239" s="155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45148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45148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45148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45148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45148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45148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45148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2023-08-10T19:09:08Z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